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anual Puestos CARCHI 5 FEB 2016\PLANIFICACION\"/>
    </mc:Choice>
  </mc:AlternateContent>
  <bookViews>
    <workbookView xWindow="0" yWindow="0" windowWidth="20490" windowHeight="7755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4" i="8" l="1"/>
  <c r="J4" i="8" s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5" i="7" l="1"/>
  <c r="G24" i="7"/>
  <c r="G30" i="7"/>
  <c r="J54" i="1" s="1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N26" i="3"/>
  <c r="N25" i="3"/>
  <c r="N24" i="3"/>
  <c r="N23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<sst xmlns="http://schemas.openxmlformats.org/spreadsheetml/2006/main" count="344" uniqueCount="248">
  <si>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</si>
  <si>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</si>
  <si>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</si>
  <si>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</si>
  <si>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</si>
  <si>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</si>
  <si>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</si>
  <si>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</si>
  <si>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</si>
  <si>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</si>
  <si>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</si>
  <si>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</si>
  <si>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</si>
  <si>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</si>
  <si>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</si>
  <si>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</si>
  <si>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</si>
  <si>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</si>
  <si>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</si>
  <si>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</si>
  <si>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</si>
  <si>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</si>
  <si>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</si>
  <si>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</si>
  <si>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</si>
  <si>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</si>
  <si>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</si>
  <si>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</si>
  <si>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</si>
  <si>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</si>
  <si>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</si>
  <si>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</si>
  <si>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</si>
  <si>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</si>
  <si>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</si>
  <si>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</si>
  <si>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</si>
  <si>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</si>
  <si>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</si>
  <si>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</si>
  <si>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</si>
  <si>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</si>
  <si>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</si>
  <si>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</si>
  <si>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</si>
  <si>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</si>
  <si>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</si>
  <si>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</si>
  <si>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</si>
  <si>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</si>
  <si>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</si>
  <si>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</si>
  <si>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</si>
  <si>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</si>
  <si>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</si>
  <si>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</si>
  <si>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</si>
  <si>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</si>
  <si>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</si>
  <si>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</si>
  <si>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</si>
  <si>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</si>
  <si>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</si>
  <si>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</si>
  <si>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</si>
  <si>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</si>
  <si>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</si>
  <si>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</si>
  <si>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</si>
  <si>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</si>
  <si>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</si>
  <si>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</si>
  <si>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</si>
  <si>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</si>
  <si>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</si>
  <si>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</si>
  <si>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</si>
  <si>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</si>
  <si>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</si>
  <si>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</si>
  <si>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</si>
  <si>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</si>
  <si>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</si>
  <si>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</si>
  <si>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</si>
  <si>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</si>
  <si>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</si>
  <si>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</si>
  <si>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</si>
  <si>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</si>
  <si>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</si>
  <si>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</si>
  <si>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</si>
  <si>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</si>
  <si>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</si>
  <si>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</si>
  <si>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</si>
  <si>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</si>
  <si>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</si>
  <si>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</si>
  <si>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</si>
  <si>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</si>
  <si>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</si>
  <si>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</si>
  <si>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</si>
  <si>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</si>
  <si>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</si>
  <si>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</si>
  <si>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</si>
  <si>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</si>
  <si>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</si>
  <si>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</si>
  <si>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</si>
  <si>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</si>
  <si>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</si>
  <si>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</si>
  <si>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</si>
  <si>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</si>
  <si>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</si>
  <si>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</si>
  <si>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</si>
  <si>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</si>
  <si>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</si>
  <si>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</si>
  <si>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</si>
  <si>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</si>
  <si>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</si>
  <si>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</si>
  <si>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</si>
  <si>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</si>
  <si>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</si>
  <si>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</si>
  <si>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</si>
  <si>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</si>
  <si>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</si>
  <si>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</si>
  <si>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</si>
  <si>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</si>
  <si>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</si>
  <si>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</si>
  <si>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</si>
  <si>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</si>
  <si>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</si>
  <si>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</si>
  <si>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</si>
  <si>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</si>
  <si>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</si>
  <si>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</si>
  <si>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</si>
  <si>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</si>
  <si>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</si>
  <si>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</si>
  <si>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</si>
  <si>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</si>
  <si>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</si>
  <si>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</si>
  <si>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</si>
  <si>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</si>
  <si>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</si>
  <si>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</si>
  <si>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</si>
  <si>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</si>
  <si>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</si>
  <si>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</si>
  <si>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</si>
  <si>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</si>
  <si>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</si>
  <si>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</si>
  <si>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</si>
  <si>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</si>
  <si>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</si>
  <si>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</si>
  <si>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</si>
  <si>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</si>
  <si>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</si>
  <si>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</si>
  <si>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</si>
  <si>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</si>
  <si>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</si>
  <si>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</si>
  <si>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</si>
  <si>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</si>
  <si>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</si>
  <si>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</si>
  <si>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</si>
  <si>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</si>
  <si>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</si>
  <si>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</si>
  <si>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</si>
  <si>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</si>
  <si>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</si>
  <si>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</si>
  <si>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</si>
  <si>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</si>
  <si>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</si>
  <si>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</si>
  <si>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</si>
  <si>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</si>
  <si>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</si>
  <si>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</si>
  <si>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</si>
  <si>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</si>
  <si>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</si>
  <si>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</si>
  <si>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</si>
  <si>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</si>
  <si>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Analista de Seguimiento y Control de Calidad</t>
  </si>
  <si>
    <t>Analizar y realizar seguimiento, control y evaluación del proceso de ejecución de la programación anual de las políticas públicas provinciales</t>
  </si>
  <si>
    <t>Control de la gestión por resultados de la aplicación de la política pública provincial</t>
  </si>
  <si>
    <t>Análiza, hace seguimiento y control mensual de la aplicación de la aplicación de la programación anual de la política pública provincial.</t>
  </si>
  <si>
    <t>Control de la gestión por resultados de la programación anual de las políticas públicas provinciales y de avance y cumplimiento de los indicadores de gestión de los procesos, programas y proyectos.</t>
  </si>
  <si>
    <t>Realiza informes mensuales de control de la aplicación de las políticas públicas provinciales.</t>
  </si>
  <si>
    <t>Apoya en el seguimiento y control de cumplimiento de las observaciones de examenes especiales de auditoría y de otras entidades de control.</t>
  </si>
  <si>
    <t>Las demás actividades establecidas por la normativa vigente y por la Dirección de Planificación para el Desarrollo.</t>
  </si>
  <si>
    <t>Dirección de Planificación para el Desarrollo y demás dependencias institucionales</t>
  </si>
  <si>
    <t>Dirección de Planificación para el Desarrollo</t>
  </si>
  <si>
    <t>Plan de Desarrollo Provincial, Programación Anual de las Políticas Provinciales</t>
  </si>
  <si>
    <t>Tercer nivel</t>
  </si>
  <si>
    <t>Administración, afines</t>
  </si>
  <si>
    <t>6 meses</t>
  </si>
  <si>
    <t>Pensamiento estratégico</t>
  </si>
  <si>
    <t>Es la habilidad para comprender rápidamente los cambios del entorno, con el propósito de identificar acciones estratégicas. Incluye la capacidad para saber cuándo hay que mejorar planes, programas y proyectos.</t>
  </si>
  <si>
    <t>Pensamiento conceptual</t>
  </si>
  <si>
    <t>Aplicar o crear nuevos conceptos para la solución de problemas complejos, así como para el desarrollo de proyectos, planes organizacionales y otros. Incluye la utilización de razonamiento creativo, inductivo o conceptual.</t>
  </si>
  <si>
    <t>Monitoreo y control</t>
  </si>
  <si>
    <t>Evaluar cuan bien está algo o alguien aprendiendo o haciendo algo.</t>
  </si>
  <si>
    <t>Orientación a los resultados</t>
  </si>
  <si>
    <t xml:space="preserve">Es el esfuerzo por trabajar adecuadamente tendiendo al logro de estándares de excelencia. </t>
  </si>
  <si>
    <t xml:space="preserve"> Trabajo en equipo</t>
  </si>
  <si>
    <t>Es el interés de cooperar y trabajar de manera coordinada con los demás.</t>
  </si>
  <si>
    <t>018</t>
  </si>
  <si>
    <t>Manual de Puestos</t>
  </si>
  <si>
    <t>ANALISTA DE SEGUIMIENTO Y CONTROL DE CALIDAD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</si>
  <si>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</si>
  <si>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</si>
  <si>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</si>
  <si>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</si>
  <si>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</si>
  <si>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</si>
  <si>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</si>
  <si>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</si>
  <si>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</si>
  <si>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</si>
  <si>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PLANIFICACIÓN Y ORDENAMIENTO TERRITORIAL </t>
  </si>
  <si>
    <t>BRAVO REVELO SAYDI  LUCIA</t>
  </si>
  <si>
    <t>C</t>
  </si>
  <si>
    <t>ASISTENTE ADMNISTRATIVO TÉCNICO</t>
  </si>
  <si>
    <t>SP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</si>
</sst>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7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41" xfId="1" applyFill="1" applyBorder="1"/>
    <xf numFmtId="0" fontId="2" fillId="2" borderId="0" xfId="1" applyFont="1" applyFill="1" applyBorder="1"/>
    <xf numFmtId="0" fontId="7" fillId="2" borderId="59" xfId="1" applyFont="1" applyFill="1" applyBorder="1" applyAlignment="1" applyProtection="1">
      <alignment horizontal="center"/>
      <protection locked="0"/>
    </xf>
    <xf numFmtId="0" fontId="7" fillId="2" borderId="41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60" xfId="1" applyFill="1" applyBorder="1"/>
    <xf numFmtId="0" fontId="1" fillId="2" borderId="39" xfId="1" applyFill="1" applyBorder="1"/>
    <xf numFmtId="0" fontId="1" fillId="2" borderId="40" xfId="1" applyFill="1" applyBorder="1"/>
    <xf numFmtId="0" fontId="5" fillId="2" borderId="61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2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2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3" xfId="1" applyFont="1" applyFill="1" applyBorder="1" applyAlignment="1">
      <alignment horizontal="center"/>
    </xf>
    <xf numFmtId="0" fontId="1" fillId="2" borderId="32" xfId="1" applyFont="1" applyFill="1" applyBorder="1" applyAlignment="1">
      <alignment horizontal="center"/>
    </xf>
    <xf numFmtId="0" fontId="1" fillId="2" borderId="64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9" xfId="1" applyFont="1" applyFill="1" applyBorder="1" applyAlignment="1">
      <alignment horizontal="center"/>
    </xf>
    <xf numFmtId="0" fontId="1" fillId="2" borderId="61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2" xfId="0" applyFont="1" applyFill="1" applyBorder="1" applyAlignment="1"/>
    <xf numFmtId="0" fontId="1" fillId="0" borderId="21" xfId="0" applyFont="1" applyFill="1" applyBorder="1" applyAlignment="1"/>
    <xf numFmtId="0" fontId="1" fillId="0" borderId="43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9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0" fontId="3" fillId="2" borderId="103" xfId="1" applyFont="1" applyFill="1" applyBorder="1" applyAlignment="1">
      <alignment horizontal="center"/>
    </xf>
    <xf numFmtId="0" fontId="5" fillId="2" borderId="105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2" borderId="112" xfId="1" applyFont="1" applyFill="1" applyBorder="1" applyAlignment="1">
      <alignment horizontal="center" vertical="center"/>
    </xf>
    <xf numFmtId="0" fontId="5" fillId="2" borderId="113" xfId="1" applyFont="1" applyFill="1" applyBorder="1" applyAlignment="1">
      <alignment vertical="center"/>
    </xf>
    <xf numFmtId="0" fontId="5" fillId="2" borderId="11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5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7" fillId="2" borderId="110" xfId="1" applyFont="1" applyFill="1" applyBorder="1" applyAlignment="1">
      <alignment horizontal="center"/>
    </xf>
    <xf numFmtId="0" fontId="1" fillId="2" borderId="112" xfId="1" applyFont="1" applyFill="1" applyBorder="1" applyAlignment="1">
      <alignment horizontal="center"/>
    </xf>
    <xf numFmtId="0" fontId="1" fillId="2" borderId="113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4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9" xfId="1" applyFont="1" applyFill="1" applyBorder="1" applyAlignment="1">
      <alignment vertical="center"/>
    </xf>
    <xf numFmtId="0" fontId="15" fillId="3" borderId="56" xfId="1" applyFont="1" applyFill="1" applyBorder="1"/>
    <xf numFmtId="0" fontId="15" fillId="3" borderId="58" xfId="1" applyFont="1" applyFill="1" applyBorder="1"/>
    <xf numFmtId="0" fontId="15" fillId="3" borderId="19" xfId="1" applyFont="1" applyFill="1" applyBorder="1"/>
    <xf numFmtId="0" fontId="3" fillId="4" borderId="68" xfId="0" applyFont="1" applyFill="1" applyBorder="1" applyAlignment="1">
      <alignment horizontal="justify" vertical="center"/>
    </xf>
    <xf numFmtId="0" fontId="3" fillId="4" borderId="83" xfId="0" applyFont="1" applyFill="1" applyBorder="1" applyAlignment="1">
      <alignment horizontal="justify" vertical="center"/>
    </xf>
    <xf numFmtId="0" fontId="3" fillId="4" borderId="82" xfId="0" applyFont="1" applyFill="1" applyBorder="1" applyAlignment="1">
      <alignment horizontal="justify"/>
    </xf>
    <xf numFmtId="0" fontId="3" fillId="4" borderId="68" xfId="0" applyFont="1" applyFill="1" applyBorder="1" applyAlignment="1">
      <alignment horizontal="justify" vertical="center" wrapText="1"/>
    </xf>
    <xf numFmtId="0" fontId="3" fillId="4" borderId="68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8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/>
    <xf numFmtId="0" fontId="7" fillId="4" borderId="59" xfId="0" applyFont="1" applyFill="1" applyBorder="1" applyAlignment="1"/>
    <xf numFmtId="0" fontId="7" fillId="4" borderId="70" xfId="0" applyFont="1" applyFill="1" applyBorder="1" applyAlignment="1"/>
    <xf numFmtId="0" fontId="7" fillId="4" borderId="55" xfId="0" applyFont="1" applyFill="1" applyBorder="1" applyAlignment="1"/>
    <xf numFmtId="0" fontId="7" fillId="4" borderId="75" xfId="0" applyFont="1" applyFill="1" applyBorder="1" applyAlignment="1"/>
    <xf numFmtId="0" fontId="22" fillId="4" borderId="70" xfId="1" applyFont="1" applyFill="1" applyBorder="1" applyAlignment="1">
      <alignment vertical="center"/>
    </xf>
    <xf numFmtId="0" fontId="7" fillId="4" borderId="59" xfId="1" applyFont="1" applyFill="1" applyBorder="1"/>
    <xf numFmtId="0" fontId="7" fillId="4" borderId="59" xfId="1" applyFont="1" applyFill="1" applyBorder="1" applyAlignment="1">
      <alignment horizontal="center"/>
    </xf>
    <xf numFmtId="0" fontId="1" fillId="5" borderId="59" xfId="1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 vertical="center" wrapText="1"/>
    </xf>
    <xf numFmtId="0" fontId="7" fillId="0" borderId="59" xfId="1" applyFont="1" applyFill="1" applyBorder="1" applyAlignment="1" applyProtection="1">
      <alignment horizontal="center"/>
      <protection locked="0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3" fontId="2" fillId="0" borderId="114" xfId="1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justify" vertical="center" wrapText="1"/>
    </xf>
    <xf numFmtId="0" fontId="3" fillId="4" borderId="82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0" borderId="10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justify" vertical="center" wrapText="1"/>
    </xf>
    <xf numFmtId="0" fontId="32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 wrapText="1"/>
    </xf>
    <xf numFmtId="0" fontId="30" fillId="6" borderId="19" xfId="1" applyFont="1" applyFill="1" applyBorder="1" applyAlignment="1">
      <alignment horizontal="center" vertical="center" wrapText="1"/>
    </xf>
    <xf numFmtId="0" fontId="32" fillId="6" borderId="130" xfId="1" applyFont="1" applyFill="1" applyBorder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6" borderId="65" xfId="1" applyFont="1" applyFill="1" applyBorder="1" applyAlignment="1">
      <alignment horizontal="center" vertical="center"/>
    </xf>
    <xf numFmtId="0" fontId="30" fillId="6" borderId="66" xfId="1" applyFont="1" applyFill="1" applyBorder="1" applyAlignment="1">
      <alignment horizontal="center" vertical="center" wrapText="1"/>
    </xf>
    <xf numFmtId="0" fontId="30" fillId="6" borderId="66" xfId="1" applyFont="1" applyFill="1" applyBorder="1" applyAlignment="1">
      <alignment horizontal="center" vertical="center"/>
    </xf>
    <xf numFmtId="0" fontId="30" fillId="6" borderId="67" xfId="1" applyFont="1" applyFill="1" applyBorder="1" applyAlignment="1">
      <alignment horizontal="center" vertical="center"/>
    </xf>
    <xf numFmtId="0" fontId="31" fillId="0" borderId="68" xfId="1" applyFont="1" applyFill="1" applyBorder="1" applyAlignment="1">
      <alignment horizontal="left" vertical="top"/>
    </xf>
    <xf numFmtId="0" fontId="29" fillId="0" borderId="59" xfId="1" applyFont="1" applyFill="1" applyBorder="1" applyAlignment="1">
      <alignment horizontal="left" vertical="top"/>
    </xf>
    <xf numFmtId="0" fontId="29" fillId="0" borderId="59" xfId="1" applyFont="1" applyFill="1" applyBorder="1" applyAlignment="1">
      <alignment horizontal="left" vertical="top" wrapText="1"/>
    </xf>
    <xf numFmtId="4" fontId="32" fillId="0" borderId="59" xfId="1" applyNumberFormat="1" applyFont="1" applyFill="1" applyBorder="1" applyAlignment="1">
      <alignment horizontal="left" vertical="top"/>
    </xf>
    <xf numFmtId="0" fontId="32" fillId="0" borderId="40" xfId="1" applyFont="1" applyBorder="1" applyAlignment="1">
      <alignment horizontal="left" vertical="top"/>
    </xf>
    <xf numFmtId="0" fontId="32" fillId="0" borderId="80" xfId="1" applyFont="1" applyBorder="1" applyAlignment="1">
      <alignment horizontal="left" vertical="top"/>
    </xf>
    <xf numFmtId="0" fontId="32" fillId="0" borderId="74" xfId="1" applyFont="1" applyBorder="1" applyAlignment="1">
      <alignment horizontal="left" vertical="top"/>
    </xf>
    <xf numFmtId="0" fontId="33" fillId="7" borderId="21" xfId="1" applyFont="1" applyFill="1" applyBorder="1" applyAlignment="1">
      <alignment horizontal="center" vertical="center"/>
    </xf>
    <xf numFmtId="0" fontId="34" fillId="7" borderId="21" xfId="1" applyFont="1" applyFill="1" applyBorder="1" applyAlignment="1">
      <alignment horizontal="center" vertical="center"/>
    </xf>
    <xf numFmtId="0" fontId="34" fillId="7" borderId="22" xfId="1" applyFont="1" applyFill="1" applyBorder="1" applyAlignment="1">
      <alignment horizontal="center" vertical="center"/>
    </xf>
    <xf numFmtId="0" fontId="30" fillId="0" borderId="128" xfId="1" applyFont="1" applyFill="1" applyBorder="1" applyAlignment="1">
      <alignment horizontal="center" vertical="center"/>
    </xf>
    <xf numFmtId="0" fontId="30" fillId="0" borderId="129" xfId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justify" vertical="center" wrapText="1"/>
    </xf>
    <xf numFmtId="0" fontId="2" fillId="0" borderId="70" xfId="0" applyFont="1" applyFill="1" applyBorder="1" applyAlignment="1">
      <alignment horizontal="justify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2" xfId="0" applyFont="1" applyFill="1" applyBorder="1" applyAlignment="1">
      <alignment horizontal="center" vertical="center" wrapText="1"/>
    </xf>
    <xf numFmtId="0" fontId="2" fillId="0" borderId="123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5" fillId="0" borderId="125" xfId="0" applyFont="1" applyFill="1" applyBorder="1" applyAlignment="1">
      <alignment horizontal="justify"/>
    </xf>
    <xf numFmtId="0" fontId="2" fillId="0" borderId="6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justify" wrapText="1"/>
    </xf>
    <xf numFmtId="0" fontId="5" fillId="0" borderId="39" xfId="0" applyFont="1" applyFill="1" applyBorder="1" applyAlignment="1">
      <alignment horizontal="justify" wrapText="1"/>
    </xf>
    <xf numFmtId="0" fontId="5" fillId="0" borderId="61" xfId="0" applyFont="1" applyFill="1" applyBorder="1" applyAlignment="1">
      <alignment horizontal="justify" wrapText="1"/>
    </xf>
    <xf numFmtId="0" fontId="2" fillId="0" borderId="59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left" vertical="top" wrapText="1"/>
    </xf>
    <xf numFmtId="0" fontId="6" fillId="0" borderId="74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19" fillId="3" borderId="56" xfId="0" applyFont="1" applyFill="1" applyBorder="1" applyAlignment="1">
      <alignment horizontal="center" wrapText="1"/>
    </xf>
    <xf numFmtId="0" fontId="19" fillId="3" borderId="57" xfId="0" applyFont="1" applyFill="1" applyBorder="1" applyAlignment="1">
      <alignment horizontal="center" wrapText="1"/>
    </xf>
    <xf numFmtId="0" fontId="19" fillId="3" borderId="95" xfId="0" applyFont="1" applyFill="1" applyBorder="1" applyAlignment="1">
      <alignment horizontal="center" wrapText="1"/>
    </xf>
    <xf numFmtId="0" fontId="19" fillId="3" borderId="96" xfId="0" applyFont="1" applyFill="1" applyBorder="1" applyAlignment="1">
      <alignment horizontal="center" wrapText="1"/>
    </xf>
    <xf numFmtId="0" fontId="19" fillId="3" borderId="58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9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16" fillId="3" borderId="82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94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14" fontId="25" fillId="0" borderId="127" xfId="0" applyNumberFormat="1" applyFont="1" applyBorder="1" applyAlignment="1">
      <alignment horizontal="center"/>
    </xf>
    <xf numFmtId="14" fontId="25" fillId="0" borderId="13" xfId="0" applyNumberFormat="1" applyFont="1" applyBorder="1" applyAlignment="1">
      <alignment horizontal="center"/>
    </xf>
    <xf numFmtId="0" fontId="5" fillId="0" borderId="89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top" wrapText="1"/>
    </xf>
    <xf numFmtId="0" fontId="6" fillId="4" borderId="4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5" fillId="0" borderId="6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3" fillId="4" borderId="68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71" xfId="0" applyFont="1" applyFill="1" applyBorder="1" applyAlignment="1">
      <alignment horizontal="left" vertical="center" wrapText="1"/>
    </xf>
    <xf numFmtId="0" fontId="3" fillId="4" borderId="70" xfId="0" applyFont="1" applyFill="1" applyBorder="1" applyAlignment="1">
      <alignment horizontal="left" vertical="center" wrapText="1"/>
    </xf>
    <xf numFmtId="0" fontId="17" fillId="0" borderId="126" xfId="0" applyFont="1" applyFill="1" applyBorder="1" applyAlignment="1">
      <alignment horizontal="left" vertical="center" wrapText="1"/>
    </xf>
    <xf numFmtId="0" fontId="17" fillId="0" borderId="80" xfId="0" applyFont="1" applyFill="1" applyBorder="1" applyAlignment="1">
      <alignment horizontal="left" vertical="center" wrapText="1"/>
    </xf>
    <xf numFmtId="0" fontId="17" fillId="0" borderId="81" xfId="0" applyFont="1" applyFill="1" applyBorder="1" applyAlignment="1">
      <alignment horizontal="left" vertical="center" wrapText="1"/>
    </xf>
    <xf numFmtId="0" fontId="17" fillId="0" borderId="71" xfId="0" applyFont="1" applyFill="1" applyBorder="1" applyAlignment="1">
      <alignment horizontal="left"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3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8" xfId="0" applyFont="1" applyFill="1" applyBorder="1" applyAlignment="1">
      <alignment horizontal="justify" vertical="center" wrapText="1"/>
    </xf>
    <xf numFmtId="0" fontId="18" fillId="0" borderId="119" xfId="0" applyFont="1" applyFill="1" applyBorder="1" applyAlignment="1">
      <alignment horizontal="justify" vertical="center" wrapText="1"/>
    </xf>
    <xf numFmtId="0" fontId="18" fillId="0" borderId="12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6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1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9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3" xfId="0" applyFont="1" applyFill="1" applyBorder="1" applyAlignment="1">
      <alignment horizontal="justify"/>
    </xf>
    <xf numFmtId="0" fontId="2" fillId="4" borderId="4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wrapText="1"/>
    </xf>
    <xf numFmtId="0" fontId="20" fillId="3" borderId="54" xfId="0" applyFont="1" applyFill="1" applyBorder="1" applyAlignment="1">
      <alignment horizontal="center" wrapText="1"/>
    </xf>
    <xf numFmtId="0" fontId="20" fillId="3" borderId="9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/>
    </xf>
    <xf numFmtId="0" fontId="12" fillId="3" borderId="57" xfId="1" applyFont="1" applyFill="1" applyBorder="1" applyAlignment="1">
      <alignment horizontal="center"/>
    </xf>
    <xf numFmtId="0" fontId="4" fillId="4" borderId="68" xfId="1" applyFont="1" applyFill="1" applyBorder="1" applyAlignment="1">
      <alignment horizontal="left" vertical="top" wrapText="1"/>
    </xf>
    <xf numFmtId="0" fontId="4" fillId="4" borderId="59" xfId="1" applyFont="1" applyFill="1" applyBorder="1" applyAlignment="1">
      <alignment horizontal="left" vertical="top" wrapText="1"/>
    </xf>
    <xf numFmtId="0" fontId="4" fillId="4" borderId="74" xfId="1" applyFont="1" applyFill="1" applyBorder="1" applyAlignment="1">
      <alignment horizontal="left" vertical="top" wrapText="1"/>
    </xf>
    <xf numFmtId="0" fontId="3" fillId="4" borderId="68" xfId="1" applyFont="1" applyFill="1" applyBorder="1" applyAlignment="1">
      <alignment horizontal="left" vertical="center"/>
    </xf>
    <xf numFmtId="0" fontId="3" fillId="4" borderId="59" xfId="1" applyFont="1" applyFill="1" applyBorder="1" applyAlignment="1">
      <alignment horizontal="left" vertical="center"/>
    </xf>
    <xf numFmtId="0" fontId="3" fillId="4" borderId="71" xfId="1" applyFont="1" applyFill="1" applyBorder="1" applyAlignment="1">
      <alignment horizontal="left" vertical="center"/>
    </xf>
    <xf numFmtId="0" fontId="3" fillId="4" borderId="70" xfId="1" applyFont="1" applyFill="1" applyBorder="1" applyAlignment="1">
      <alignment horizontal="left" vertical="center"/>
    </xf>
    <xf numFmtId="0" fontId="4" fillId="4" borderId="72" xfId="1" applyFont="1" applyFill="1" applyBorder="1" applyAlignment="1">
      <alignment horizontal="left" vertical="top" wrapText="1"/>
    </xf>
    <xf numFmtId="0" fontId="4" fillId="4" borderId="35" xfId="1" applyFont="1" applyFill="1" applyBorder="1" applyAlignment="1">
      <alignment horizontal="left" vertical="top" wrapText="1"/>
    </xf>
    <xf numFmtId="0" fontId="4" fillId="4" borderId="36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73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6" xfId="1" applyFont="1" applyFill="1" applyBorder="1" applyAlignment="1">
      <alignment horizontal="center" vertical="center" wrapText="1"/>
    </xf>
    <xf numFmtId="0" fontId="14" fillId="3" borderId="66" xfId="1" applyFont="1" applyFill="1" applyBorder="1" applyAlignment="1">
      <alignment horizontal="center" vertical="center"/>
    </xf>
    <xf numFmtId="0" fontId="1" fillId="0" borderId="66" xfId="1" applyBorder="1" applyAlignment="1">
      <alignment horizontal="center"/>
    </xf>
    <xf numFmtId="0" fontId="1" fillId="0" borderId="67" xfId="1" applyBorder="1" applyAlignment="1">
      <alignment horizontal="center"/>
    </xf>
    <xf numFmtId="0" fontId="1" fillId="0" borderId="65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4" xfId="1" applyNumberFormat="1" applyFont="1" applyFill="1" applyBorder="1" applyAlignment="1">
      <alignment horizontal="center"/>
    </xf>
    <xf numFmtId="164" fontId="6" fillId="5" borderId="35" xfId="1" applyNumberFormat="1" applyFont="1" applyFill="1" applyBorder="1" applyAlignment="1">
      <alignment horizontal="center"/>
    </xf>
    <xf numFmtId="164" fontId="6" fillId="5" borderId="36" xfId="1" applyNumberFormat="1" applyFont="1" applyFill="1" applyBorder="1" applyAlignment="1">
      <alignment horizontal="center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1" fillId="2" borderId="77" xfId="1" applyFill="1" applyBorder="1" applyAlignment="1" applyProtection="1">
      <alignment horizontal="center" vertical="center" wrapText="1"/>
      <protection locked="0"/>
    </xf>
    <xf numFmtId="0" fontId="1" fillId="2" borderId="78" xfId="1" applyFill="1" applyBorder="1" applyAlignment="1" applyProtection="1">
      <alignment horizontal="center" vertical="center" wrapText="1"/>
      <protection locked="0"/>
    </xf>
    <xf numFmtId="0" fontId="6" fillId="4" borderId="59" xfId="1" applyFont="1" applyFill="1" applyBorder="1" applyAlignment="1" applyProtection="1">
      <alignment horizontal="center" vertical="center" wrapText="1"/>
      <protection locked="0"/>
    </xf>
    <xf numFmtId="0" fontId="7" fillId="5" borderId="34" xfId="1" applyFont="1" applyFill="1" applyBorder="1" applyAlignment="1">
      <alignment horizontal="center"/>
    </xf>
    <xf numFmtId="0" fontId="7" fillId="5" borderId="36" xfId="1" applyFont="1" applyFill="1" applyBorder="1" applyAlignment="1">
      <alignment horizontal="center"/>
    </xf>
    <xf numFmtId="0" fontId="7" fillId="4" borderId="59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3" fillId="4" borderId="71" xfId="1" applyFont="1" applyFill="1" applyBorder="1" applyAlignment="1">
      <alignment horizontal="left" vertical="center" wrapText="1"/>
    </xf>
    <xf numFmtId="0" fontId="3" fillId="4" borderId="70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9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/>
    </xf>
    <xf numFmtId="0" fontId="6" fillId="2" borderId="57" xfId="1" applyFont="1" applyFill="1" applyBorder="1" applyAlignment="1">
      <alignment horizontal="center"/>
    </xf>
    <xf numFmtId="0" fontId="6" fillId="2" borderId="5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98" xfId="1" applyFont="1" applyFill="1" applyBorder="1" applyAlignment="1">
      <alignment horizontal="center" vertical="center"/>
    </xf>
    <xf numFmtId="0" fontId="3" fillId="2" borderId="10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2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/>
    </xf>
    <xf numFmtId="0" fontId="3" fillId="2" borderId="100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227239</xdr:colOff>
      <xdr:row>1</xdr:row>
      <xdr:rowOff>115898</xdr:rowOff>
    </xdr:from>
    <xdr:ext cx="1002544" cy="1054267"/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tabSelected="1" zoomScaleNormal="100" workbookViewId="0">
      <pane ySplit="3" topLeftCell="A4" activePane="bottomLeft" state="frozen"/>
      <selection activeCell="F1" sqref="F1"/>
      <selection pane="bottomLeft" activeCell="F16" sqref="F16"/>
    </sheetView>
  </sheetViews>
  <sheetFormatPr baseColWidth="10" defaultColWidth="11.42578125" defaultRowHeight="15" x14ac:dyDescent="0.25"/>
  <cols>
    <col min="1" max="1" width="5.28515625" style="193" customWidth="1"/>
    <col min="2" max="2" width="21.5703125" style="193" customWidth="1"/>
    <col min="3" max="3" width="31.7109375" style="194" customWidth="1"/>
    <col min="4" max="4" width="13.85546875" style="194" customWidth="1"/>
    <col min="5" max="5" width="22.140625" style="195" customWidth="1"/>
    <col min="6" max="6" width="33.28515625" style="193" customWidth="1"/>
    <col min="7" max="7" width="15" style="193" customWidth="1"/>
    <col min="8" max="8" width="9.28515625" style="193" customWidth="1"/>
    <col min="9" max="9" width="12.5703125" style="193" customWidth="1"/>
    <col min="10" max="10" width="8.42578125" style="193" bestFit="1" customWidth="1"/>
    <col min="11" max="16384" width="11.42578125" style="193"/>
  </cols>
  <sheetData>
    <row r="1" spans="2:11" ht="24.75" customHeight="1" thickBot="1" x14ac:dyDescent="0.3"/>
    <row r="2" spans="2:11" ht="98.25" customHeight="1" thickBot="1" x14ac:dyDescent="0.3">
      <c r="B2" s="196" t="s">
        <v>231</v>
      </c>
      <c r="C2" s="210" t="s">
        <v>232</v>
      </c>
      <c r="D2" s="211"/>
      <c r="E2" s="211"/>
      <c r="F2" s="211"/>
      <c r="G2" s="211"/>
      <c r="H2" s="212"/>
      <c r="I2" s="213"/>
      <c r="J2" s="214"/>
      <c r="K2" s="197"/>
    </row>
    <row r="3" spans="2:11" s="198" customFormat="1" ht="26.25" customHeight="1" thickBot="1" x14ac:dyDescent="0.3">
      <c r="B3" s="199" t="s">
        <v>233</v>
      </c>
      <c r="C3" s="200" t="s">
        <v>234</v>
      </c>
      <c r="D3" s="200" t="s">
        <v>235</v>
      </c>
      <c r="E3" s="200" t="s">
        <v>236</v>
      </c>
      <c r="F3" s="201" t="s">
        <v>237</v>
      </c>
      <c r="G3" s="200" t="s">
        <v>238</v>
      </c>
      <c r="H3" s="200" t="s">
        <v>239</v>
      </c>
      <c r="I3" s="201" t="s">
        <v>240</v>
      </c>
      <c r="J3" s="201" t="s">
        <v>241</v>
      </c>
      <c r="K3" s="202" t="s">
        <v>242</v>
      </c>
    </row>
    <row r="4" spans="2:11" ht="45" x14ac:dyDescent="0.25">
      <c r="B4" s="203" t="s">
        <v>243</v>
      </c>
      <c r="C4" s="204" t="s">
        <v>244</v>
      </c>
      <c r="D4" s="204" t="s">
        <v>245</v>
      </c>
      <c r="E4" s="205" t="s">
        <v>246</v>
      </c>
      <c r="F4" s="204" t="s">
        <v>206</v>
      </c>
      <c r="G4" s="206">
        <v>935</v>
      </c>
      <c r="H4" s="207" t="s">
        <v>247</v>
      </c>
      <c r="I4" s="208">
        <f>+VLOOKUP(H4,'[1]Base de Datos'!E$5:F$22,2,FALSE)</f>
        <v>817</v>
      </c>
      <c r="J4" s="206">
        <f>G4-I4</f>
        <v>118</v>
      </c>
      <c r="K4" s="209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B2" zoomScaleNormal="100" zoomScaleSheetLayoutView="100" workbookViewId="0">
      <selection activeCell="B18" sqref="B18:O18"/>
    </sheetView>
  </sheetViews>
  <sheetFormatPr baseColWidth="10" defaultColWidth="11.42578125" defaultRowHeight="11.25" x14ac:dyDescent="0.2"/>
  <cols>
    <col min="1" max="1" width="0" style="128" hidden="1" customWidth="1"/>
    <col min="2" max="2" width="10.42578125" style="128" customWidth="1"/>
    <col min="3" max="3" width="10.140625" style="128" customWidth="1"/>
    <col min="4" max="5" width="6.28515625" style="128" customWidth="1"/>
    <col min="6" max="6" width="15" style="128" customWidth="1"/>
    <col min="7" max="7" width="10.7109375" style="128" customWidth="1"/>
    <col min="8" max="8" width="11.140625" style="128" customWidth="1"/>
    <col min="9" max="9" width="15.85546875" style="128" customWidth="1"/>
    <col min="10" max="10" width="16.85546875" style="128" customWidth="1"/>
    <col min="11" max="14" width="5.7109375" style="128" customWidth="1"/>
    <col min="15" max="15" width="6.7109375" style="128" customWidth="1"/>
    <col min="16" max="16384" width="11.42578125" style="128"/>
  </cols>
  <sheetData>
    <row r="1" spans="1:15" ht="12" hidden="1" thickBot="1" x14ac:dyDescent="0.25">
      <c r="A1" s="11"/>
      <c r="B1" s="127"/>
      <c r="C1" s="127"/>
      <c r="D1" s="127"/>
      <c r="E1" s="127"/>
      <c r="F1" s="127"/>
      <c r="G1" s="11"/>
      <c r="H1" s="11"/>
      <c r="I1" s="11"/>
      <c r="J1" s="11"/>
      <c r="K1" s="11"/>
      <c r="L1" s="11"/>
      <c r="M1" s="11"/>
      <c r="N1" s="11"/>
      <c r="O1" s="11"/>
    </row>
    <row r="2" spans="1:15" ht="66" customHeight="1" thickBot="1" x14ac:dyDescent="0.25">
      <c r="A2" s="11"/>
      <c r="B2" s="283"/>
      <c r="C2" s="284"/>
      <c r="D2" s="284"/>
      <c r="E2" s="285" t="s">
        <v>175</v>
      </c>
      <c r="F2" s="286"/>
      <c r="G2" s="286"/>
      <c r="H2" s="286"/>
      <c r="I2" s="286"/>
      <c r="J2" s="286"/>
      <c r="K2" s="286"/>
      <c r="L2" s="286"/>
      <c r="M2" s="284"/>
      <c r="N2" s="284"/>
      <c r="O2" s="287"/>
    </row>
    <row r="3" spans="1:15" hidden="1" x14ac:dyDescent="0.2">
      <c r="A3" s="11"/>
      <c r="B3" s="288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/>
    </row>
    <row r="4" spans="1:15" ht="35.25" hidden="1" customHeight="1" x14ac:dyDescent="0.2">
      <c r="A4" s="11"/>
      <c r="B4" s="288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90"/>
    </row>
    <row r="5" spans="1:15" ht="38.25" hidden="1" customHeight="1" thickBot="1" x14ac:dyDescent="0.25">
      <c r="A5" s="11"/>
      <c r="B5" s="129"/>
      <c r="C5" s="127"/>
      <c r="D5" s="127"/>
      <c r="E5" s="127"/>
      <c r="F5" s="127"/>
      <c r="G5" s="11"/>
      <c r="H5" s="11"/>
      <c r="I5" s="11"/>
      <c r="J5" s="11"/>
      <c r="K5" s="11"/>
      <c r="L5" s="11"/>
      <c r="M5" s="11"/>
      <c r="N5" s="11"/>
      <c r="O5" s="130"/>
    </row>
    <row r="6" spans="1:15" ht="12.75" customHeight="1" x14ac:dyDescent="0.2">
      <c r="A6" s="11"/>
      <c r="B6" s="262" t="s">
        <v>0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4"/>
    </row>
    <row r="7" spans="1:15" ht="0.75" customHeight="1" thickBot="1" x14ac:dyDescent="0.25">
      <c r="A7" s="11"/>
      <c r="B7" s="129"/>
      <c r="C7" s="127"/>
      <c r="D7" s="127"/>
      <c r="E7" s="127"/>
      <c r="F7" s="127"/>
      <c r="G7" s="11"/>
      <c r="H7" s="11"/>
      <c r="I7" s="11"/>
      <c r="J7" s="11"/>
      <c r="K7" s="11"/>
      <c r="L7" s="11"/>
      <c r="M7" s="11"/>
      <c r="N7" s="11"/>
      <c r="O7" s="130"/>
    </row>
    <row r="8" spans="1:15" ht="15" customHeight="1" x14ac:dyDescent="0.2">
      <c r="A8" s="11"/>
      <c r="B8" s="188" t="s">
        <v>1</v>
      </c>
      <c r="C8" s="294" t="s">
        <v>190</v>
      </c>
      <c r="D8" s="295"/>
      <c r="E8" s="295"/>
      <c r="F8" s="295"/>
      <c r="G8" s="295"/>
      <c r="H8" s="296"/>
      <c r="I8" s="163" t="s">
        <v>2</v>
      </c>
      <c r="J8" s="297" t="s">
        <v>215</v>
      </c>
      <c r="K8" s="297"/>
      <c r="L8" s="297"/>
      <c r="M8" s="297"/>
      <c r="N8" s="297"/>
      <c r="O8" s="298"/>
    </row>
    <row r="9" spans="1:15" ht="12" x14ac:dyDescent="0.2">
      <c r="A9" s="11"/>
      <c r="B9" s="161" t="s">
        <v>3</v>
      </c>
      <c r="C9" s="299" t="s">
        <v>206</v>
      </c>
      <c r="D9" s="299"/>
      <c r="E9" s="299"/>
      <c r="F9" s="299"/>
      <c r="G9" s="299"/>
      <c r="H9" s="300"/>
      <c r="I9" s="164" t="s">
        <v>4</v>
      </c>
      <c r="J9" s="187" t="s">
        <v>230</v>
      </c>
      <c r="K9" s="3"/>
      <c r="L9" s="3"/>
      <c r="M9" s="3"/>
      <c r="N9" s="3"/>
      <c r="O9" s="4"/>
    </row>
    <row r="10" spans="1:15" ht="12" x14ac:dyDescent="0.2">
      <c r="A10" s="11"/>
      <c r="B10" s="162" t="s">
        <v>5</v>
      </c>
      <c r="C10" s="301" t="s">
        <v>122</v>
      </c>
      <c r="D10" s="299"/>
      <c r="E10" s="5"/>
      <c r="F10" s="5"/>
      <c r="G10" s="5"/>
      <c r="H10" s="189"/>
      <c r="I10" s="165" t="s">
        <v>7</v>
      </c>
      <c r="J10" s="6">
        <f>'Valoración Clasificación'!D63</f>
        <v>535</v>
      </c>
      <c r="K10" s="7"/>
      <c r="L10" s="7"/>
      <c r="M10" s="7"/>
      <c r="N10" s="7"/>
      <c r="O10" s="8"/>
    </row>
    <row r="11" spans="1:15" ht="15" customHeight="1" x14ac:dyDescent="0.2">
      <c r="A11" s="11"/>
      <c r="B11" s="302" t="s">
        <v>8</v>
      </c>
      <c r="C11" s="303"/>
      <c r="D11" s="304" t="str">
        <f>'Valoración Clasificación'!L63</f>
        <v>Servidor Público 1</v>
      </c>
      <c r="E11" s="304"/>
      <c r="F11" s="304"/>
      <c r="G11" s="9" t="s">
        <v>9</v>
      </c>
      <c r="H11" s="190">
        <f>'Valoración Clasificación'!I63</f>
        <v>7</v>
      </c>
      <c r="I11" s="305"/>
      <c r="J11" s="306"/>
      <c r="K11" s="306"/>
      <c r="L11" s="306"/>
      <c r="M11" s="306"/>
      <c r="N11" s="306"/>
      <c r="O11" s="307"/>
    </row>
    <row r="12" spans="1:15" ht="15" customHeight="1" x14ac:dyDescent="0.2">
      <c r="A12" s="11"/>
      <c r="B12" s="302" t="s">
        <v>10</v>
      </c>
      <c r="C12" s="303"/>
      <c r="D12" s="311" t="s">
        <v>153</v>
      </c>
      <c r="E12" s="311"/>
      <c r="F12" s="311"/>
      <c r="G12" s="311"/>
      <c r="H12" s="312"/>
      <c r="I12" s="305"/>
      <c r="J12" s="306"/>
      <c r="K12" s="306"/>
      <c r="L12" s="306"/>
      <c r="M12" s="306"/>
      <c r="N12" s="306"/>
      <c r="O12" s="307"/>
    </row>
    <row r="13" spans="1:15" ht="15.75" customHeight="1" thickBot="1" x14ac:dyDescent="0.25">
      <c r="A13" s="11"/>
      <c r="B13" s="313" t="s">
        <v>11</v>
      </c>
      <c r="C13" s="314"/>
      <c r="D13" s="257">
        <v>42376</v>
      </c>
      <c r="E13" s="258"/>
      <c r="F13" s="258"/>
      <c r="G13" s="191"/>
      <c r="H13" s="192"/>
      <c r="I13" s="308"/>
      <c r="J13" s="309"/>
      <c r="K13" s="309"/>
      <c r="L13" s="309"/>
      <c r="M13" s="309"/>
      <c r="N13" s="309"/>
      <c r="O13" s="310"/>
    </row>
    <row r="14" spans="1:15" ht="12.75" customHeight="1" x14ac:dyDescent="0.2">
      <c r="A14" s="11"/>
      <c r="B14" s="315" t="s">
        <v>144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7"/>
    </row>
    <row r="15" spans="1:15" ht="13.5" customHeight="1" thickBot="1" x14ac:dyDescent="0.25">
      <c r="A15" s="11"/>
      <c r="B15" s="318" t="s">
        <v>145</v>
      </c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20"/>
    </row>
    <row r="16" spans="1:15" ht="12" hidden="1" thickBot="1" x14ac:dyDescent="0.25">
      <c r="A16" s="11"/>
      <c r="B16" s="129"/>
      <c r="C16" s="127"/>
      <c r="D16" s="127"/>
      <c r="E16" s="127"/>
      <c r="F16" s="127"/>
      <c r="G16" s="11"/>
      <c r="H16" s="11"/>
      <c r="I16" s="11"/>
      <c r="J16" s="11"/>
      <c r="K16" s="11"/>
      <c r="L16" s="11"/>
      <c r="M16" s="11"/>
      <c r="N16" s="11"/>
      <c r="O16" s="130"/>
    </row>
    <row r="17" spans="1:15" ht="14.25" x14ac:dyDescent="0.2">
      <c r="A17" s="11"/>
      <c r="B17" s="251" t="s">
        <v>180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3"/>
    </row>
    <row r="18" spans="1:15" ht="12" x14ac:dyDescent="0.2">
      <c r="A18" s="11"/>
      <c r="B18" s="254" t="s">
        <v>207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6"/>
    </row>
    <row r="19" spans="1:15" x14ac:dyDescent="0.2">
      <c r="A19" s="11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3"/>
    </row>
    <row r="20" spans="1:15" ht="12" thickBot="1" x14ac:dyDescent="0.25">
      <c r="A20" s="11"/>
      <c r="B20" s="259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1"/>
    </row>
    <row r="21" spans="1:15" ht="14.25" customHeight="1" thickBot="1" x14ac:dyDescent="0.25">
      <c r="A21" s="11"/>
      <c r="B21" s="262" t="s">
        <v>12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4"/>
    </row>
    <row r="22" spans="1:15" ht="12.75" thickBot="1" x14ac:dyDescent="0.25">
      <c r="A22" s="11"/>
      <c r="B22" s="166" t="s">
        <v>13</v>
      </c>
      <c r="C22" s="265" t="s">
        <v>14</v>
      </c>
      <c r="D22" s="266"/>
      <c r="E22" s="267"/>
      <c r="F22" s="265" t="s">
        <v>15</v>
      </c>
      <c r="G22" s="266"/>
      <c r="H22" s="266"/>
      <c r="I22" s="266"/>
      <c r="J22" s="268"/>
      <c r="K22" s="167" t="s">
        <v>16</v>
      </c>
      <c r="L22" s="167" t="s">
        <v>17</v>
      </c>
      <c r="M22" s="167" t="s">
        <v>18</v>
      </c>
      <c r="N22" s="167" t="s">
        <v>19</v>
      </c>
      <c r="O22" s="168" t="s">
        <v>20</v>
      </c>
    </row>
    <row r="23" spans="1:15" ht="37.5" customHeight="1" x14ac:dyDescent="0.2">
      <c r="A23" s="10"/>
      <c r="B23" s="137">
        <v>1</v>
      </c>
      <c r="C23" s="269" t="s">
        <v>208</v>
      </c>
      <c r="D23" s="270"/>
      <c r="E23" s="271"/>
      <c r="F23" s="269" t="s">
        <v>209</v>
      </c>
      <c r="G23" s="270"/>
      <c r="H23" s="270"/>
      <c r="I23" s="270"/>
      <c r="J23" s="271"/>
      <c r="K23" s="138">
        <v>5</v>
      </c>
      <c r="L23" s="138">
        <v>5</v>
      </c>
      <c r="M23" s="138">
        <v>5</v>
      </c>
      <c r="N23" s="138">
        <f t="shared" ref="N23:N29" si="0">K23+(L23*M23)</f>
        <v>30</v>
      </c>
      <c r="O23" s="139" t="s">
        <v>21</v>
      </c>
    </row>
    <row r="24" spans="1:15" ht="37.5" customHeight="1" x14ac:dyDescent="0.2">
      <c r="A24" s="10"/>
      <c r="B24" s="140">
        <v>2</v>
      </c>
      <c r="C24" s="234"/>
      <c r="D24" s="235"/>
      <c r="E24" s="236"/>
      <c r="F24" s="237" t="s">
        <v>210</v>
      </c>
      <c r="G24" s="238"/>
      <c r="H24" s="238"/>
      <c r="I24" s="238"/>
      <c r="J24" s="239"/>
      <c r="K24" s="141">
        <v>5</v>
      </c>
      <c r="L24" s="141">
        <v>5</v>
      </c>
      <c r="M24" s="141">
        <v>5</v>
      </c>
      <c r="N24" s="141">
        <f t="shared" si="0"/>
        <v>30</v>
      </c>
      <c r="O24" s="142" t="s">
        <v>21</v>
      </c>
    </row>
    <row r="25" spans="1:15" ht="24" customHeight="1" x14ac:dyDescent="0.2">
      <c r="A25" s="10"/>
      <c r="B25" s="140">
        <v>3</v>
      </c>
      <c r="C25" s="234"/>
      <c r="D25" s="235"/>
      <c r="E25" s="236"/>
      <c r="F25" s="237" t="s">
        <v>211</v>
      </c>
      <c r="G25" s="238"/>
      <c r="H25" s="238"/>
      <c r="I25" s="238"/>
      <c r="J25" s="239"/>
      <c r="K25" s="141">
        <v>1</v>
      </c>
      <c r="L25" s="141">
        <v>5</v>
      </c>
      <c r="M25" s="141">
        <v>5</v>
      </c>
      <c r="N25" s="141">
        <f t="shared" si="0"/>
        <v>26</v>
      </c>
      <c r="O25" s="142" t="s">
        <v>21</v>
      </c>
    </row>
    <row r="26" spans="1:15" ht="24" customHeight="1" x14ac:dyDescent="0.2">
      <c r="A26" s="10"/>
      <c r="B26" s="140">
        <v>4</v>
      </c>
      <c r="C26" s="234"/>
      <c r="D26" s="235"/>
      <c r="E26" s="236"/>
      <c r="F26" s="237" t="s">
        <v>212</v>
      </c>
      <c r="G26" s="238"/>
      <c r="H26" s="238"/>
      <c r="I26" s="238"/>
      <c r="J26" s="239"/>
      <c r="K26" s="141">
        <v>1</v>
      </c>
      <c r="L26" s="141">
        <v>5</v>
      </c>
      <c r="M26" s="141">
        <v>5</v>
      </c>
      <c r="N26" s="141">
        <f t="shared" si="0"/>
        <v>26</v>
      </c>
      <c r="O26" s="142" t="s">
        <v>21</v>
      </c>
    </row>
    <row r="27" spans="1:15" ht="24.75" customHeight="1" x14ac:dyDescent="0.2">
      <c r="A27" s="10"/>
      <c r="B27" s="140">
        <v>5</v>
      </c>
      <c r="C27" s="234"/>
      <c r="D27" s="235"/>
      <c r="E27" s="236"/>
      <c r="F27" s="237" t="s">
        <v>213</v>
      </c>
      <c r="G27" s="238"/>
      <c r="H27" s="238"/>
      <c r="I27" s="238"/>
      <c r="J27" s="239"/>
      <c r="K27" s="141"/>
      <c r="L27" s="141"/>
      <c r="M27" s="141"/>
      <c r="N27" s="141">
        <f t="shared" si="0"/>
        <v>0</v>
      </c>
      <c r="O27" s="142"/>
    </row>
    <row r="28" spans="1:15" ht="12" x14ac:dyDescent="0.2">
      <c r="A28" s="10"/>
      <c r="B28" s="140">
        <v>6</v>
      </c>
      <c r="C28" s="234"/>
      <c r="D28" s="235"/>
      <c r="E28" s="236"/>
      <c r="F28" s="234"/>
      <c r="G28" s="235"/>
      <c r="H28" s="235"/>
      <c r="I28" s="235"/>
      <c r="J28" s="236"/>
      <c r="K28" s="141"/>
      <c r="L28" s="141"/>
      <c r="M28" s="141"/>
      <c r="N28" s="141">
        <f t="shared" si="0"/>
        <v>0</v>
      </c>
      <c r="O28" s="142"/>
    </row>
    <row r="29" spans="1:15" ht="12.75" thickBot="1" x14ac:dyDescent="0.25">
      <c r="A29" s="10"/>
      <c r="B29" s="140">
        <v>7</v>
      </c>
      <c r="C29" s="234"/>
      <c r="D29" s="235"/>
      <c r="E29" s="236"/>
      <c r="F29" s="234"/>
      <c r="G29" s="235"/>
      <c r="H29" s="235"/>
      <c r="I29" s="235"/>
      <c r="J29" s="236"/>
      <c r="K29" s="141"/>
      <c r="L29" s="141"/>
      <c r="M29" s="141"/>
      <c r="N29" s="141">
        <f t="shared" si="0"/>
        <v>0</v>
      </c>
      <c r="O29" s="142"/>
    </row>
    <row r="30" spans="1:15" x14ac:dyDescent="0.2">
      <c r="A30" s="11"/>
      <c r="B30" s="245" t="s">
        <v>22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7"/>
    </row>
    <row r="31" spans="1:15" ht="21.75" customHeight="1" x14ac:dyDescent="0.2">
      <c r="A31" s="11"/>
      <c r="B31" s="248" t="s">
        <v>181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50"/>
    </row>
    <row r="32" spans="1:15" ht="12" thickBot="1" x14ac:dyDescent="0.25">
      <c r="A32" s="11"/>
      <c r="B32" s="248" t="s">
        <v>182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50"/>
    </row>
    <row r="33" spans="1:15" ht="12" hidden="1" thickBot="1" x14ac:dyDescent="0.25">
      <c r="A33" s="11"/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</row>
    <row r="34" spans="1:15" ht="12" x14ac:dyDescent="0.2">
      <c r="A34" s="11"/>
      <c r="B34" s="240" t="s">
        <v>23</v>
      </c>
      <c r="C34" s="241"/>
      <c r="D34" s="241"/>
      <c r="E34" s="241"/>
      <c r="F34" s="241"/>
      <c r="G34" s="241"/>
      <c r="H34" s="242"/>
      <c r="I34" s="243" t="s">
        <v>24</v>
      </c>
      <c r="J34" s="241"/>
      <c r="K34" s="241"/>
      <c r="L34" s="241"/>
      <c r="M34" s="241"/>
      <c r="N34" s="241"/>
      <c r="O34" s="244"/>
    </row>
    <row r="35" spans="1:15" ht="21.75" customHeight="1" x14ac:dyDescent="0.2">
      <c r="A35" s="11"/>
      <c r="B35" s="219" t="s">
        <v>25</v>
      </c>
      <c r="C35" s="220"/>
      <c r="D35" s="220"/>
      <c r="E35" s="220"/>
      <c r="F35" s="220"/>
      <c r="G35" s="220"/>
      <c r="H35" s="221"/>
      <c r="I35" s="222" t="s">
        <v>184</v>
      </c>
      <c r="J35" s="223"/>
      <c r="K35" s="223"/>
      <c r="L35" s="223"/>
      <c r="M35" s="223"/>
      <c r="N35" s="223"/>
      <c r="O35" s="224"/>
    </row>
    <row r="36" spans="1:15" ht="20.25" customHeight="1" x14ac:dyDescent="0.2">
      <c r="A36" s="11"/>
      <c r="B36" s="225" t="s">
        <v>26</v>
      </c>
      <c r="C36" s="226"/>
      <c r="D36" s="226"/>
      <c r="E36" s="226"/>
      <c r="F36" s="226"/>
      <c r="G36" s="226"/>
      <c r="H36" s="227"/>
      <c r="I36" s="228" t="s">
        <v>185</v>
      </c>
      <c r="J36" s="229"/>
      <c r="K36" s="229"/>
      <c r="L36" s="229"/>
      <c r="M36" s="229"/>
      <c r="N36" s="229"/>
      <c r="O36" s="230"/>
    </row>
    <row r="37" spans="1:15" s="132" customFormat="1" ht="36.75" customHeight="1" x14ac:dyDescent="0.25">
      <c r="A37" s="131"/>
      <c r="B37" s="169" t="s">
        <v>27</v>
      </c>
      <c r="C37" s="231" t="s">
        <v>176</v>
      </c>
      <c r="D37" s="231"/>
      <c r="E37" s="231"/>
      <c r="F37" s="231"/>
      <c r="G37" s="231"/>
      <c r="H37" s="231"/>
      <c r="I37" s="182" t="s">
        <v>28</v>
      </c>
      <c r="J37" s="232" t="s">
        <v>177</v>
      </c>
      <c r="K37" s="232"/>
      <c r="L37" s="232"/>
      <c r="M37" s="232"/>
      <c r="N37" s="232"/>
      <c r="O37" s="233"/>
    </row>
    <row r="38" spans="1:15" ht="24" customHeight="1" x14ac:dyDescent="0.2">
      <c r="A38" s="10"/>
      <c r="B38" s="169" t="s">
        <v>29</v>
      </c>
      <c r="C38" s="215" t="s">
        <v>178</v>
      </c>
      <c r="D38" s="215"/>
      <c r="E38" s="215"/>
      <c r="F38" s="215"/>
      <c r="G38" s="215"/>
      <c r="H38" s="215"/>
      <c r="I38" s="133"/>
      <c r="J38" s="133"/>
      <c r="K38" s="133"/>
      <c r="L38" s="133"/>
      <c r="M38" s="133"/>
      <c r="N38" s="133"/>
      <c r="O38" s="134"/>
    </row>
    <row r="39" spans="1:15" ht="24" customHeight="1" thickBot="1" x14ac:dyDescent="0.25">
      <c r="A39" s="11"/>
      <c r="B39" s="170" t="s">
        <v>30</v>
      </c>
      <c r="C39" s="216" t="s">
        <v>179</v>
      </c>
      <c r="D39" s="216"/>
      <c r="E39" s="216"/>
      <c r="F39" s="216"/>
      <c r="G39" s="216"/>
      <c r="H39" s="216"/>
      <c r="I39" s="135"/>
      <c r="J39" s="135"/>
      <c r="K39" s="217" t="s">
        <v>31</v>
      </c>
      <c r="L39" s="217"/>
      <c r="M39" s="217" t="s">
        <v>32</v>
      </c>
      <c r="N39" s="217"/>
      <c r="O39" s="218"/>
    </row>
    <row r="40" spans="1:15" ht="16.5" hidden="1" customHeight="1" thickBot="1" x14ac:dyDescent="0.25">
      <c r="A40" s="11"/>
      <c r="B40" s="143"/>
      <c r="C40" s="144"/>
      <c r="D40" s="144"/>
      <c r="E40" s="144"/>
      <c r="F40" s="144"/>
      <c r="G40" s="144"/>
      <c r="H40" s="144"/>
      <c r="I40" s="133"/>
      <c r="J40" s="133"/>
      <c r="K40" s="145"/>
      <c r="L40" s="145"/>
      <c r="M40" s="145"/>
      <c r="N40" s="145"/>
      <c r="O40" s="146"/>
    </row>
    <row r="41" spans="1:15" s="136" customFormat="1" ht="15" thickBot="1" x14ac:dyDescent="0.25">
      <c r="A41" s="11"/>
      <c r="B41" s="262" t="s">
        <v>33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4"/>
    </row>
    <row r="42" spans="1:15" ht="13.5" hidden="1" thickBot="1" x14ac:dyDescent="0.25">
      <c r="B42" s="124"/>
      <c r="C42" s="125"/>
      <c r="D42" s="125"/>
      <c r="E42" s="125"/>
      <c r="F42" s="125"/>
      <c r="G42" s="1"/>
      <c r="H42" s="1"/>
      <c r="I42" s="1"/>
      <c r="J42" s="1"/>
      <c r="K42" s="1"/>
      <c r="L42" s="1"/>
      <c r="M42" s="1"/>
      <c r="N42" s="1"/>
      <c r="O42" s="75"/>
    </row>
    <row r="43" spans="1:15" ht="24" customHeight="1" thickBot="1" x14ac:dyDescent="0.25">
      <c r="B43" s="274" t="s">
        <v>34</v>
      </c>
      <c r="C43" s="275"/>
      <c r="D43" s="275"/>
      <c r="E43" s="275"/>
      <c r="F43" s="275"/>
      <c r="G43" s="275"/>
      <c r="H43" s="275"/>
      <c r="I43" s="276"/>
      <c r="J43" s="272" t="s">
        <v>191</v>
      </c>
      <c r="K43" s="272"/>
      <c r="L43" s="272"/>
      <c r="M43" s="272"/>
      <c r="N43" s="272"/>
      <c r="O43" s="273"/>
    </row>
    <row r="44" spans="1:15" ht="26.25" customHeight="1" x14ac:dyDescent="0.2">
      <c r="B44" s="12">
        <v>1</v>
      </c>
      <c r="C44" s="277" t="str">
        <f t="shared" ref="C44:C50" si="1">F23</f>
        <v>Análiza, hace seguimiento y control mensual de la aplicación de la aplicación de la programación anual de la política pública provincial.</v>
      </c>
      <c r="D44" s="278"/>
      <c r="E44" s="278"/>
      <c r="F44" s="278"/>
      <c r="G44" s="278"/>
      <c r="H44" s="278"/>
      <c r="I44" s="279"/>
      <c r="J44" s="280" t="s">
        <v>214</v>
      </c>
      <c r="K44" s="281"/>
      <c r="L44" s="281"/>
      <c r="M44" s="281"/>
      <c r="N44" s="281"/>
      <c r="O44" s="282"/>
    </row>
    <row r="45" spans="1:15" ht="25.5" customHeight="1" x14ac:dyDescent="0.2">
      <c r="B45" s="13">
        <v>2</v>
      </c>
      <c r="C45" s="321" t="str">
        <f t="shared" si="1"/>
        <v>Control de la gestión por resultados de la programación anual de las políticas públicas provinciales y de avance y cumplimiento de los indicadores de gestión de los procesos, programas y proyectos.</v>
      </c>
      <c r="D45" s="322"/>
      <c r="E45" s="322"/>
      <c r="F45" s="322"/>
      <c r="G45" s="322"/>
      <c r="H45" s="322"/>
      <c r="I45" s="323"/>
      <c r="J45" s="327"/>
      <c r="K45" s="328"/>
      <c r="L45" s="328"/>
      <c r="M45" s="328"/>
      <c r="N45" s="328"/>
      <c r="O45" s="329"/>
    </row>
    <row r="46" spans="1:15" ht="26.25" customHeight="1" x14ac:dyDescent="0.2">
      <c r="B46" s="14">
        <v>3</v>
      </c>
      <c r="C46" s="321" t="str">
        <f t="shared" si="1"/>
        <v>Realiza informes mensuales de control de la aplicación de las políticas públicas provinciales.</v>
      </c>
      <c r="D46" s="322"/>
      <c r="E46" s="322"/>
      <c r="F46" s="322"/>
      <c r="G46" s="322"/>
      <c r="H46" s="322"/>
      <c r="I46" s="323"/>
      <c r="J46" s="327"/>
      <c r="K46" s="328"/>
      <c r="L46" s="328"/>
      <c r="M46" s="328"/>
      <c r="N46" s="328"/>
      <c r="O46" s="329"/>
    </row>
    <row r="47" spans="1:15" ht="25.5" customHeight="1" x14ac:dyDescent="0.2">
      <c r="B47" s="13">
        <v>4</v>
      </c>
      <c r="C47" s="321" t="str">
        <f t="shared" si="1"/>
        <v>Apoya en el seguimiento y control de cumplimiento de las observaciones de examenes especiales de auditoría y de otras entidades de control.</v>
      </c>
      <c r="D47" s="322"/>
      <c r="E47" s="322"/>
      <c r="F47" s="322"/>
      <c r="G47" s="322"/>
      <c r="H47" s="322"/>
      <c r="I47" s="323"/>
      <c r="J47" s="327"/>
      <c r="K47" s="328"/>
      <c r="L47" s="328"/>
      <c r="M47" s="328"/>
      <c r="N47" s="328"/>
      <c r="O47" s="329"/>
    </row>
    <row r="48" spans="1:15" ht="24.75" customHeight="1" x14ac:dyDescent="0.2">
      <c r="B48" s="13">
        <v>5</v>
      </c>
      <c r="C48" s="321" t="str">
        <f t="shared" si="1"/>
        <v>Las demás actividades establecidas por la normativa vigente y por la Dirección de Planificación para el Desarrollo.</v>
      </c>
      <c r="D48" s="322"/>
      <c r="E48" s="322"/>
      <c r="F48" s="322"/>
      <c r="G48" s="322"/>
      <c r="H48" s="322"/>
      <c r="I48" s="323"/>
      <c r="J48" s="327"/>
      <c r="K48" s="328"/>
      <c r="L48" s="328"/>
      <c r="M48" s="328"/>
      <c r="N48" s="328"/>
      <c r="O48" s="329"/>
    </row>
    <row r="49" spans="2:15" ht="15" customHeight="1" x14ac:dyDescent="0.2">
      <c r="B49" s="15">
        <v>6</v>
      </c>
      <c r="C49" s="324">
        <f t="shared" si="1"/>
        <v>0</v>
      </c>
      <c r="D49" s="325"/>
      <c r="E49" s="325"/>
      <c r="F49" s="325"/>
      <c r="G49" s="325"/>
      <c r="H49" s="325"/>
      <c r="I49" s="326"/>
      <c r="J49" s="327"/>
      <c r="K49" s="328"/>
      <c r="L49" s="328"/>
      <c r="M49" s="328"/>
      <c r="N49" s="328"/>
      <c r="O49" s="329"/>
    </row>
    <row r="50" spans="2:15" ht="15.75" customHeight="1" thickBot="1" x14ac:dyDescent="0.25">
      <c r="B50" s="15">
        <v>7</v>
      </c>
      <c r="C50" s="324">
        <f t="shared" si="1"/>
        <v>0</v>
      </c>
      <c r="D50" s="325"/>
      <c r="E50" s="325"/>
      <c r="F50" s="325"/>
      <c r="G50" s="325"/>
      <c r="H50" s="325"/>
      <c r="I50" s="326"/>
      <c r="J50" s="327"/>
      <c r="K50" s="328"/>
      <c r="L50" s="328"/>
      <c r="M50" s="328"/>
      <c r="N50" s="328"/>
      <c r="O50" s="329"/>
    </row>
    <row r="51" spans="2:15" ht="12.75" hidden="1" thickBot="1" x14ac:dyDescent="0.25">
      <c r="B51" s="9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95"/>
    </row>
    <row r="52" spans="2:15" ht="15" thickBot="1" x14ac:dyDescent="0.25">
      <c r="B52" s="339" t="s">
        <v>35</v>
      </c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1"/>
    </row>
    <row r="53" spans="2:15" ht="12.75" hidden="1" thickBot="1" x14ac:dyDescent="0.25">
      <c r="B53" s="9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93"/>
    </row>
    <row r="54" spans="2:15" ht="12.75" thickBot="1" x14ac:dyDescent="0.25">
      <c r="B54" s="342" t="s">
        <v>36</v>
      </c>
      <c r="C54" s="343"/>
      <c r="D54" s="343"/>
      <c r="E54" s="343"/>
      <c r="F54" s="343"/>
      <c r="G54" s="343"/>
      <c r="H54" s="344"/>
      <c r="I54" s="345" t="s">
        <v>37</v>
      </c>
      <c r="J54" s="346"/>
      <c r="K54" s="346"/>
      <c r="L54" s="346"/>
      <c r="M54" s="346"/>
      <c r="N54" s="346"/>
      <c r="O54" s="347"/>
    </row>
    <row r="55" spans="2:15" ht="23.25" customHeight="1" x14ac:dyDescent="0.2">
      <c r="B55" s="330" t="str">
        <f>C23</f>
        <v>Control de la gestión por resultados de la aplicación de la política pública provincial</v>
      </c>
      <c r="C55" s="331"/>
      <c r="D55" s="331"/>
      <c r="E55" s="331"/>
      <c r="F55" s="331"/>
      <c r="G55" s="331"/>
      <c r="H55" s="332"/>
      <c r="I55" s="333" t="s">
        <v>216</v>
      </c>
      <c r="J55" s="334"/>
      <c r="K55" s="334"/>
      <c r="L55" s="334"/>
      <c r="M55" s="334"/>
      <c r="N55" s="334"/>
      <c r="O55" s="335"/>
    </row>
    <row r="56" spans="2:15" ht="12" x14ac:dyDescent="0.2">
      <c r="B56" s="336">
        <f t="shared" ref="B56:B61" si="2">C24</f>
        <v>0</v>
      </c>
      <c r="C56" s="337"/>
      <c r="D56" s="337"/>
      <c r="E56" s="337"/>
      <c r="F56" s="337"/>
      <c r="G56" s="337"/>
      <c r="H56" s="338"/>
      <c r="I56" s="336"/>
      <c r="J56" s="337"/>
      <c r="K56" s="337"/>
      <c r="L56" s="337"/>
      <c r="M56" s="337"/>
      <c r="N56" s="337"/>
      <c r="O56" s="338"/>
    </row>
    <row r="57" spans="2:15" ht="12" x14ac:dyDescent="0.2">
      <c r="B57" s="336">
        <f t="shared" si="2"/>
        <v>0</v>
      </c>
      <c r="C57" s="337"/>
      <c r="D57" s="337"/>
      <c r="E57" s="337"/>
      <c r="F57" s="337"/>
      <c r="G57" s="337"/>
      <c r="H57" s="338"/>
      <c r="I57" s="336"/>
      <c r="J57" s="337"/>
      <c r="K57" s="337"/>
      <c r="L57" s="337"/>
      <c r="M57" s="337"/>
      <c r="N57" s="337"/>
      <c r="O57" s="338"/>
    </row>
    <row r="58" spans="2:15" ht="12" x14ac:dyDescent="0.2">
      <c r="B58" s="336">
        <f t="shared" si="2"/>
        <v>0</v>
      </c>
      <c r="C58" s="337"/>
      <c r="D58" s="337"/>
      <c r="E58" s="337"/>
      <c r="F58" s="337"/>
      <c r="G58" s="337"/>
      <c r="H58" s="338"/>
      <c r="I58" s="336"/>
      <c r="J58" s="337"/>
      <c r="K58" s="337"/>
      <c r="L58" s="337"/>
      <c r="M58" s="337"/>
      <c r="N58" s="337"/>
      <c r="O58" s="338"/>
    </row>
    <row r="59" spans="2:15" ht="12" x14ac:dyDescent="0.2">
      <c r="B59" s="336">
        <f t="shared" si="2"/>
        <v>0</v>
      </c>
      <c r="C59" s="337"/>
      <c r="D59" s="337"/>
      <c r="E59" s="337"/>
      <c r="F59" s="337"/>
      <c r="G59" s="337"/>
      <c r="H59" s="338"/>
      <c r="I59" s="336"/>
      <c r="J59" s="337"/>
      <c r="K59" s="337"/>
      <c r="L59" s="337"/>
      <c r="M59" s="337"/>
      <c r="N59" s="337"/>
      <c r="O59" s="338"/>
    </row>
    <row r="60" spans="2:15" ht="12" x14ac:dyDescent="0.2">
      <c r="B60" s="336">
        <f t="shared" si="2"/>
        <v>0</v>
      </c>
      <c r="C60" s="337"/>
      <c r="D60" s="337"/>
      <c r="E60" s="337"/>
      <c r="F60" s="337"/>
      <c r="G60" s="337"/>
      <c r="H60" s="338"/>
      <c r="I60" s="336"/>
      <c r="J60" s="337"/>
      <c r="K60" s="337"/>
      <c r="L60" s="337"/>
      <c r="M60" s="337"/>
      <c r="N60" s="337"/>
      <c r="O60" s="338"/>
    </row>
    <row r="61" spans="2:15" ht="12.75" thickBot="1" x14ac:dyDescent="0.25">
      <c r="B61" s="348">
        <f t="shared" si="2"/>
        <v>0</v>
      </c>
      <c r="C61" s="349"/>
      <c r="D61" s="349"/>
      <c r="E61" s="349"/>
      <c r="F61" s="349"/>
      <c r="G61" s="349"/>
      <c r="H61" s="350"/>
      <c r="I61" s="348"/>
      <c r="J61" s="349"/>
      <c r="K61" s="349"/>
      <c r="L61" s="349"/>
      <c r="M61" s="349"/>
      <c r="N61" s="349"/>
      <c r="O61" s="350"/>
    </row>
    <row r="62" spans="2:15" ht="25.5" customHeight="1" thickBot="1" x14ac:dyDescent="0.25">
      <c r="B62" s="351" t="s">
        <v>183</v>
      </c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3"/>
    </row>
    <row r="63" spans="2:15" ht="15.75" thickBot="1" x14ac:dyDescent="0.25">
      <c r="B63" s="366" t="s">
        <v>38</v>
      </c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  <c r="N63" s="367"/>
      <c r="O63" s="368"/>
    </row>
    <row r="64" spans="2:15" ht="12.75" hidden="1" thickBot="1" x14ac:dyDescent="0.25">
      <c r="B64" s="90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91"/>
    </row>
    <row r="65" spans="2:15" ht="26.25" customHeight="1" thickBot="1" x14ac:dyDescent="0.25">
      <c r="B65" s="274" t="s">
        <v>39</v>
      </c>
      <c r="C65" s="275"/>
      <c r="D65" s="275"/>
      <c r="E65" s="275"/>
      <c r="F65" s="275"/>
      <c r="G65" s="275"/>
      <c r="H65" s="276"/>
      <c r="I65" s="345" t="s">
        <v>40</v>
      </c>
      <c r="J65" s="346"/>
      <c r="K65" s="346"/>
      <c r="L65" s="346"/>
      <c r="M65" s="346"/>
      <c r="N65" s="346"/>
      <c r="O65" s="347"/>
    </row>
    <row r="66" spans="2:15" ht="13.5" thickBot="1" x14ac:dyDescent="0.25">
      <c r="B66" s="375" t="s">
        <v>217</v>
      </c>
      <c r="C66" s="376"/>
      <c r="D66" s="376"/>
      <c r="E66" s="376"/>
      <c r="F66" s="376"/>
      <c r="G66" s="376"/>
      <c r="H66" s="377"/>
      <c r="I66" s="375" t="s">
        <v>218</v>
      </c>
      <c r="J66" s="376"/>
      <c r="K66" s="376"/>
      <c r="L66" s="376"/>
      <c r="M66" s="376"/>
      <c r="N66" s="376"/>
      <c r="O66" s="377"/>
    </row>
    <row r="67" spans="2:15" ht="15.75" thickBot="1" x14ac:dyDescent="0.25">
      <c r="B67" s="366" t="s">
        <v>41</v>
      </c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7"/>
      <c r="O67" s="368"/>
    </row>
    <row r="68" spans="2:15" ht="12.75" hidden="1" thickBot="1" x14ac:dyDescent="0.25">
      <c r="B68" s="90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91"/>
    </row>
    <row r="69" spans="2:15" ht="12.75" thickBot="1" x14ac:dyDescent="0.25">
      <c r="B69" s="342" t="s">
        <v>42</v>
      </c>
      <c r="C69" s="343"/>
      <c r="D69" s="343"/>
      <c r="E69" s="343"/>
      <c r="F69" s="343"/>
      <c r="G69" s="343"/>
      <c r="H69" s="344"/>
      <c r="I69" s="342" t="s">
        <v>43</v>
      </c>
      <c r="J69" s="343"/>
      <c r="K69" s="343"/>
      <c r="L69" s="343"/>
      <c r="M69" s="343"/>
      <c r="N69" s="343"/>
      <c r="O69" s="344"/>
    </row>
    <row r="70" spans="2:15" ht="12.75" x14ac:dyDescent="0.2">
      <c r="B70" s="369" t="s">
        <v>44</v>
      </c>
      <c r="C70" s="370"/>
      <c r="D70" s="370"/>
      <c r="E70" s="370"/>
      <c r="F70" s="370"/>
      <c r="G70" s="370"/>
      <c r="H70" s="371"/>
      <c r="I70" s="372" t="s">
        <v>219</v>
      </c>
      <c r="J70" s="373"/>
      <c r="K70" s="373"/>
      <c r="L70" s="373"/>
      <c r="M70" s="373"/>
      <c r="N70" s="373"/>
      <c r="O70" s="374"/>
    </row>
    <row r="71" spans="2:15" ht="15" customHeight="1" x14ac:dyDescent="0.2">
      <c r="B71" s="360" t="s">
        <v>45</v>
      </c>
      <c r="C71" s="361"/>
      <c r="D71" s="361"/>
      <c r="E71" s="361"/>
      <c r="F71" s="361"/>
      <c r="G71" s="361"/>
      <c r="H71" s="362"/>
      <c r="I71" s="357" t="s">
        <v>218</v>
      </c>
      <c r="J71" s="358"/>
      <c r="K71" s="358"/>
      <c r="L71" s="358"/>
      <c r="M71" s="358"/>
      <c r="N71" s="358"/>
      <c r="O71" s="359"/>
    </row>
    <row r="72" spans="2:15" ht="15.75" customHeight="1" thickBot="1" x14ac:dyDescent="0.25">
      <c r="B72" s="363"/>
      <c r="C72" s="364"/>
      <c r="D72" s="364"/>
      <c r="E72" s="364"/>
      <c r="F72" s="364"/>
      <c r="G72" s="364"/>
      <c r="H72" s="365"/>
      <c r="I72" s="354"/>
      <c r="J72" s="355"/>
      <c r="K72" s="355"/>
      <c r="L72" s="355"/>
      <c r="M72" s="355"/>
      <c r="N72" s="355"/>
      <c r="O72" s="356"/>
    </row>
  </sheetData>
  <mergeCells count="103"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37" zoomScaleNormal="100" zoomScaleSheetLayoutView="100" workbookViewId="0">
      <selection activeCell="H47" sqref="H47:J47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20"/>
      <c r="C2" s="421"/>
      <c r="D2" s="421"/>
      <c r="E2" s="285" t="s">
        <v>175</v>
      </c>
      <c r="F2" s="286"/>
      <c r="G2" s="286"/>
      <c r="H2" s="286"/>
      <c r="I2" s="286"/>
      <c r="J2" s="286"/>
      <c r="K2" s="286"/>
      <c r="L2" s="286"/>
      <c r="M2" s="421"/>
      <c r="N2" s="421"/>
      <c r="O2" s="422"/>
    </row>
    <row r="3" spans="1:15" ht="15.75" thickBot="1" x14ac:dyDescent="0.3">
      <c r="A3" s="1"/>
      <c r="B3" s="402" t="s">
        <v>46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4"/>
    </row>
    <row r="4" spans="1:15" ht="15.75" hidden="1" thickBot="1" x14ac:dyDescent="0.3">
      <c r="A4" s="1"/>
      <c r="B4" s="96"/>
      <c r="C4" s="17"/>
      <c r="D4" s="17"/>
      <c r="E4" s="17"/>
      <c r="F4" s="17"/>
      <c r="G4" s="17"/>
      <c r="H4" s="17"/>
      <c r="I4" s="18"/>
      <c r="J4" s="18"/>
      <c r="K4" s="18"/>
      <c r="L4" s="18"/>
      <c r="M4" s="18"/>
      <c r="N4" s="18"/>
      <c r="O4" s="97"/>
    </row>
    <row r="5" spans="1:15" ht="15.75" thickBot="1" x14ac:dyDescent="0.3">
      <c r="A5" s="1"/>
      <c r="B5" s="423" t="s">
        <v>47</v>
      </c>
      <c r="C5" s="424"/>
      <c r="D5" s="424"/>
      <c r="E5" s="424"/>
      <c r="F5" s="424"/>
      <c r="G5" s="425"/>
      <c r="H5" s="423" t="s">
        <v>48</v>
      </c>
      <c r="I5" s="424"/>
      <c r="J5" s="424"/>
      <c r="K5" s="424"/>
      <c r="L5" s="425"/>
      <c r="M5" s="345" t="s">
        <v>49</v>
      </c>
      <c r="N5" s="346"/>
      <c r="O5" s="347"/>
    </row>
    <row r="6" spans="1:15" ht="15.75" thickBot="1" x14ac:dyDescent="0.3">
      <c r="A6" s="1"/>
      <c r="B6" s="426"/>
      <c r="C6" s="427"/>
      <c r="D6" s="427"/>
      <c r="E6" s="427"/>
      <c r="F6" s="427"/>
      <c r="G6" s="428"/>
      <c r="H6" s="426"/>
      <c r="I6" s="427"/>
      <c r="J6" s="427"/>
      <c r="K6" s="427"/>
      <c r="L6" s="428"/>
      <c r="M6" s="171" t="s">
        <v>50</v>
      </c>
      <c r="N6" s="171" t="s">
        <v>51</v>
      </c>
      <c r="O6" s="172" t="s">
        <v>52</v>
      </c>
    </row>
    <row r="7" spans="1:15" ht="42.75" customHeight="1" x14ac:dyDescent="0.25">
      <c r="A7" s="1"/>
      <c r="B7" s="378" t="s">
        <v>220</v>
      </c>
      <c r="C7" s="379"/>
      <c r="D7" s="379"/>
      <c r="E7" s="379"/>
      <c r="F7" s="379"/>
      <c r="G7" s="380"/>
      <c r="H7" s="277" t="s">
        <v>221</v>
      </c>
      <c r="I7" s="278"/>
      <c r="J7" s="278"/>
      <c r="K7" s="278"/>
      <c r="L7" s="279"/>
      <c r="M7" s="19"/>
      <c r="N7" s="19"/>
      <c r="O7" s="19" t="s">
        <v>157</v>
      </c>
    </row>
    <row r="8" spans="1:15" ht="39.75" customHeight="1" x14ac:dyDescent="0.25">
      <c r="A8" s="1"/>
      <c r="B8" s="381" t="s">
        <v>222</v>
      </c>
      <c r="C8" s="382"/>
      <c r="D8" s="382"/>
      <c r="E8" s="382"/>
      <c r="F8" s="382"/>
      <c r="G8" s="383"/>
      <c r="H8" s="321" t="s">
        <v>223</v>
      </c>
      <c r="I8" s="322"/>
      <c r="J8" s="322"/>
      <c r="K8" s="322"/>
      <c r="L8" s="323"/>
      <c r="M8" s="20"/>
      <c r="N8" s="20"/>
      <c r="O8" s="20" t="s">
        <v>157</v>
      </c>
    </row>
    <row r="9" spans="1:15" ht="28.5" customHeight="1" x14ac:dyDescent="0.25">
      <c r="A9" s="1"/>
      <c r="B9" s="381" t="s">
        <v>224</v>
      </c>
      <c r="C9" s="382"/>
      <c r="D9" s="382"/>
      <c r="E9" s="382"/>
      <c r="F9" s="382"/>
      <c r="G9" s="383"/>
      <c r="H9" s="321" t="s">
        <v>225</v>
      </c>
      <c r="I9" s="322"/>
      <c r="J9" s="322"/>
      <c r="K9" s="322"/>
      <c r="L9" s="323"/>
      <c r="M9" s="20"/>
      <c r="N9" s="21"/>
      <c r="O9" s="20" t="s">
        <v>157</v>
      </c>
    </row>
    <row r="10" spans="1:15" ht="26.25" customHeight="1" thickBot="1" x14ac:dyDescent="0.3">
      <c r="A10" s="1"/>
      <c r="B10" s="390"/>
      <c r="C10" s="391"/>
      <c r="D10" s="391"/>
      <c r="E10" s="391"/>
      <c r="F10" s="391"/>
      <c r="G10" s="392"/>
      <c r="H10" s="393"/>
      <c r="I10" s="394"/>
      <c r="J10" s="394"/>
      <c r="K10" s="394"/>
      <c r="L10" s="395"/>
      <c r="M10" s="22"/>
      <c r="N10" s="23"/>
      <c r="O10" s="24"/>
    </row>
    <row r="11" spans="1:15" ht="18.75" customHeight="1" x14ac:dyDescent="0.25">
      <c r="A11" s="1"/>
      <c r="B11" s="396" t="s">
        <v>187</v>
      </c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8"/>
    </row>
    <row r="12" spans="1:15" ht="21" hidden="1" customHeight="1" thickBot="1" x14ac:dyDescent="0.3">
      <c r="A12" s="1"/>
      <c r="B12" s="429"/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1"/>
    </row>
    <row r="13" spans="1:15" s="76" customFormat="1" ht="15.75" thickBot="1" x14ac:dyDescent="0.3">
      <c r="A13" s="1"/>
      <c r="B13" s="402" t="s">
        <v>53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4"/>
    </row>
    <row r="14" spans="1:15" ht="15.75" hidden="1" thickBot="1" x14ac:dyDescent="0.3">
      <c r="B14" s="90"/>
      <c r="C14" s="74"/>
      <c r="D14" s="74"/>
      <c r="E14" s="74"/>
      <c r="F14" s="74"/>
      <c r="G14" s="25"/>
      <c r="H14" s="25"/>
      <c r="I14" s="25"/>
      <c r="J14" s="25"/>
      <c r="K14" s="25"/>
      <c r="L14" s="25"/>
      <c r="M14" s="25"/>
      <c r="N14" s="25"/>
      <c r="O14" s="98"/>
    </row>
    <row r="15" spans="1:15" ht="15.75" thickBot="1" x14ac:dyDescent="0.3">
      <c r="B15" s="423" t="s">
        <v>47</v>
      </c>
      <c r="C15" s="424"/>
      <c r="D15" s="424"/>
      <c r="E15" s="424"/>
      <c r="F15" s="424"/>
      <c r="G15" s="425"/>
      <c r="H15" s="423" t="s">
        <v>48</v>
      </c>
      <c r="I15" s="424"/>
      <c r="J15" s="424"/>
      <c r="K15" s="424"/>
      <c r="L15" s="425"/>
      <c r="M15" s="345" t="s">
        <v>49</v>
      </c>
      <c r="N15" s="346"/>
      <c r="O15" s="347"/>
    </row>
    <row r="16" spans="1:15" ht="15.75" thickBot="1" x14ac:dyDescent="0.3">
      <c r="B16" s="426"/>
      <c r="C16" s="427"/>
      <c r="D16" s="427"/>
      <c r="E16" s="427"/>
      <c r="F16" s="427"/>
      <c r="G16" s="428"/>
      <c r="H16" s="426"/>
      <c r="I16" s="427"/>
      <c r="J16" s="427"/>
      <c r="K16" s="427"/>
      <c r="L16" s="428"/>
      <c r="M16" s="171" t="s">
        <v>50</v>
      </c>
      <c r="N16" s="171" t="s">
        <v>51</v>
      </c>
      <c r="O16" s="172" t="s">
        <v>52</v>
      </c>
    </row>
    <row r="17" spans="2:15" ht="27" customHeight="1" x14ac:dyDescent="0.25">
      <c r="B17" s="378" t="s">
        <v>226</v>
      </c>
      <c r="C17" s="379"/>
      <c r="D17" s="379"/>
      <c r="E17" s="379"/>
      <c r="F17" s="379"/>
      <c r="G17" s="380"/>
      <c r="H17" s="277" t="s">
        <v>227</v>
      </c>
      <c r="I17" s="278"/>
      <c r="J17" s="278"/>
      <c r="K17" s="278"/>
      <c r="L17" s="279"/>
      <c r="M17" s="19"/>
      <c r="N17" s="21"/>
      <c r="O17" s="26" t="s">
        <v>157</v>
      </c>
    </row>
    <row r="18" spans="2:15" ht="26.25" customHeight="1" x14ac:dyDescent="0.25">
      <c r="B18" s="381" t="s">
        <v>228</v>
      </c>
      <c r="C18" s="382"/>
      <c r="D18" s="382"/>
      <c r="E18" s="382"/>
      <c r="F18" s="382"/>
      <c r="G18" s="383"/>
      <c r="H18" s="321" t="s">
        <v>229</v>
      </c>
      <c r="I18" s="322"/>
      <c r="J18" s="322"/>
      <c r="K18" s="322"/>
      <c r="L18" s="323"/>
      <c r="M18" s="21"/>
      <c r="N18" s="27"/>
      <c r="O18" s="27" t="s">
        <v>157</v>
      </c>
    </row>
    <row r="19" spans="2:15" ht="28.5" customHeight="1" x14ac:dyDescent="0.25">
      <c r="B19" s="381"/>
      <c r="C19" s="382"/>
      <c r="D19" s="382"/>
      <c r="E19" s="382"/>
      <c r="F19" s="382"/>
      <c r="G19" s="383"/>
      <c r="H19" s="321"/>
      <c r="I19" s="322"/>
      <c r="J19" s="322"/>
      <c r="K19" s="322"/>
      <c r="L19" s="323"/>
      <c r="M19" s="27"/>
      <c r="N19" s="27"/>
      <c r="O19" s="27"/>
    </row>
    <row r="20" spans="2:15" ht="27.75" customHeight="1" thickBot="1" x14ac:dyDescent="0.3">
      <c r="B20" s="390"/>
      <c r="C20" s="391"/>
      <c r="D20" s="391"/>
      <c r="E20" s="391"/>
      <c r="F20" s="391"/>
      <c r="G20" s="392"/>
      <c r="H20" s="393"/>
      <c r="I20" s="394"/>
      <c r="J20" s="394"/>
      <c r="K20" s="394"/>
      <c r="L20" s="395"/>
      <c r="M20" s="23"/>
      <c r="N20" s="23"/>
      <c r="O20" s="23"/>
    </row>
    <row r="21" spans="2:15" ht="19.5" customHeight="1" x14ac:dyDescent="0.25">
      <c r="B21" s="396" t="s">
        <v>188</v>
      </c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8"/>
    </row>
    <row r="22" spans="2:15" hidden="1" x14ac:dyDescent="0.25">
      <c r="B22" s="399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1"/>
    </row>
    <row r="23" spans="2:15" hidden="1" x14ac:dyDescent="0.25">
      <c r="B23" s="90"/>
      <c r="C23" s="74"/>
      <c r="D23" s="74"/>
      <c r="E23" s="74"/>
      <c r="F23" s="74"/>
      <c r="G23" s="25"/>
      <c r="H23" s="25"/>
      <c r="I23" s="25"/>
      <c r="J23" s="25"/>
      <c r="K23" s="25"/>
      <c r="L23" s="25"/>
      <c r="M23" s="25"/>
      <c r="N23" s="25"/>
      <c r="O23" s="98"/>
    </row>
    <row r="24" spans="2:15" ht="15.75" thickBot="1" x14ac:dyDescent="0.3">
      <c r="B24" s="402" t="s">
        <v>54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4"/>
    </row>
    <row r="25" spans="2:15" ht="15.75" hidden="1" thickBot="1" x14ac:dyDescent="0.3">
      <c r="B25" s="152"/>
      <c r="C25" s="153"/>
      <c r="D25" s="153"/>
      <c r="E25" s="153"/>
      <c r="F25" s="153"/>
      <c r="G25" s="154"/>
      <c r="H25" s="154"/>
      <c r="I25" s="154"/>
      <c r="J25" s="154"/>
      <c r="K25" s="154"/>
      <c r="L25" s="154"/>
      <c r="M25" s="154"/>
      <c r="N25" s="154"/>
      <c r="O25" s="155"/>
    </row>
    <row r="26" spans="2:15" ht="15.75" thickBot="1" x14ac:dyDescent="0.3">
      <c r="B26" s="405" t="s">
        <v>55</v>
      </c>
      <c r="C26" s="406"/>
      <c r="D26" s="406"/>
      <c r="E26" s="406"/>
      <c r="F26" s="406"/>
      <c r="G26" s="407"/>
      <c r="H26" s="405" t="s">
        <v>56</v>
      </c>
      <c r="I26" s="406"/>
      <c r="J26" s="407"/>
      <c r="K26" s="405" t="s">
        <v>57</v>
      </c>
      <c r="L26" s="406"/>
      <c r="M26" s="406"/>
      <c r="N26" s="406"/>
      <c r="O26" s="407"/>
    </row>
    <row r="27" spans="2:15" ht="15.75" thickBot="1" x14ac:dyDescent="0.3">
      <c r="B27" s="408" t="s">
        <v>58</v>
      </c>
      <c r="C27" s="409"/>
      <c r="D27" s="409"/>
      <c r="E27" s="409"/>
      <c r="F27" s="409"/>
      <c r="G27" s="410"/>
      <c r="H27" s="342"/>
      <c r="I27" s="343"/>
      <c r="J27" s="344"/>
      <c r="K27" s="342"/>
      <c r="L27" s="343"/>
      <c r="M27" s="343"/>
      <c r="N27" s="343"/>
      <c r="O27" s="344"/>
    </row>
    <row r="28" spans="2:15" ht="24.75" customHeight="1" x14ac:dyDescent="0.25">
      <c r="B28" s="333" t="str">
        <f>'Descripcion 1'!I55</f>
        <v>Plan de Desarrollo Provincial, Programación Anual de las Políticas Provinciales</v>
      </c>
      <c r="C28" s="334"/>
      <c r="D28" s="334"/>
      <c r="E28" s="334"/>
      <c r="F28" s="334"/>
      <c r="G28" s="335"/>
      <c r="H28" s="384" t="s">
        <v>157</v>
      </c>
      <c r="I28" s="385"/>
      <c r="J28" s="386"/>
      <c r="K28" s="384"/>
      <c r="L28" s="385"/>
      <c r="M28" s="385"/>
      <c r="N28" s="385"/>
      <c r="O28" s="386"/>
    </row>
    <row r="29" spans="2:15" x14ac:dyDescent="0.25">
      <c r="B29" s="336">
        <f>'Descripcion 1'!I56</f>
        <v>0</v>
      </c>
      <c r="C29" s="337"/>
      <c r="D29" s="337"/>
      <c r="E29" s="337"/>
      <c r="F29" s="337"/>
      <c r="G29" s="338"/>
      <c r="H29" s="387"/>
      <c r="I29" s="388"/>
      <c r="J29" s="389"/>
      <c r="K29" s="387"/>
      <c r="L29" s="388"/>
      <c r="M29" s="388"/>
      <c r="N29" s="388"/>
      <c r="O29" s="389"/>
    </row>
    <row r="30" spans="2:15" x14ac:dyDescent="0.25">
      <c r="B30" s="336">
        <f>'Descripcion 1'!I57</f>
        <v>0</v>
      </c>
      <c r="C30" s="337"/>
      <c r="D30" s="337"/>
      <c r="E30" s="337"/>
      <c r="F30" s="337"/>
      <c r="G30" s="338"/>
      <c r="H30" s="387"/>
      <c r="I30" s="388"/>
      <c r="J30" s="389"/>
      <c r="K30" s="387"/>
      <c r="L30" s="388"/>
      <c r="M30" s="388"/>
      <c r="N30" s="388"/>
      <c r="O30" s="389"/>
    </row>
    <row r="31" spans="2:15" x14ac:dyDescent="0.25">
      <c r="B31" s="336">
        <f>'Descripcion 1'!I58</f>
        <v>0</v>
      </c>
      <c r="C31" s="337"/>
      <c r="D31" s="337"/>
      <c r="E31" s="337"/>
      <c r="F31" s="337"/>
      <c r="G31" s="338"/>
      <c r="H31" s="387"/>
      <c r="I31" s="388"/>
      <c r="J31" s="389"/>
      <c r="K31" s="387"/>
      <c r="L31" s="388"/>
      <c r="M31" s="388"/>
      <c r="N31" s="388"/>
      <c r="O31" s="389"/>
    </row>
    <row r="32" spans="2:15" x14ac:dyDescent="0.25">
      <c r="B32" s="432">
        <f>'Descripcion 1'!I59</f>
        <v>0</v>
      </c>
      <c r="C32" s="433"/>
      <c r="D32" s="433"/>
      <c r="E32" s="433"/>
      <c r="F32" s="433"/>
      <c r="G32" s="434"/>
      <c r="H32" s="435"/>
      <c r="I32" s="436"/>
      <c r="J32" s="437"/>
      <c r="K32" s="435"/>
      <c r="L32" s="436"/>
      <c r="M32" s="436"/>
      <c r="N32" s="436"/>
      <c r="O32" s="437"/>
    </row>
    <row r="33" spans="2:15" x14ac:dyDescent="0.25">
      <c r="B33" s="336">
        <f>'Descripcion 1'!I60</f>
        <v>0</v>
      </c>
      <c r="C33" s="337"/>
      <c r="D33" s="337"/>
      <c r="E33" s="337"/>
      <c r="F33" s="337"/>
      <c r="G33" s="338"/>
      <c r="H33" s="387"/>
      <c r="I33" s="388"/>
      <c r="J33" s="389"/>
      <c r="K33" s="387"/>
      <c r="L33" s="388"/>
      <c r="M33" s="388"/>
      <c r="N33" s="388"/>
      <c r="O33" s="389"/>
    </row>
    <row r="34" spans="2:15" ht="15.75" thickBot="1" x14ac:dyDescent="0.3">
      <c r="B34" s="336">
        <f>'Descripcion 1'!I61</f>
        <v>0</v>
      </c>
      <c r="C34" s="337"/>
      <c r="D34" s="337"/>
      <c r="E34" s="337"/>
      <c r="F34" s="337"/>
      <c r="G34" s="338"/>
      <c r="H34" s="387"/>
      <c r="I34" s="388"/>
      <c r="J34" s="389"/>
      <c r="K34" s="387"/>
      <c r="L34" s="388"/>
      <c r="M34" s="388"/>
      <c r="N34" s="388"/>
      <c r="O34" s="389"/>
    </row>
    <row r="35" spans="2:15" ht="15.75" thickBot="1" x14ac:dyDescent="0.3">
      <c r="B35" s="408" t="s">
        <v>59</v>
      </c>
      <c r="C35" s="409"/>
      <c r="D35" s="409"/>
      <c r="E35" s="409"/>
      <c r="F35" s="409"/>
      <c r="G35" s="410"/>
      <c r="H35" s="411"/>
      <c r="I35" s="412"/>
      <c r="J35" s="413"/>
      <c r="K35" s="411"/>
      <c r="L35" s="412"/>
      <c r="M35" s="412"/>
      <c r="N35" s="412"/>
      <c r="O35" s="413"/>
    </row>
    <row r="36" spans="2:15" ht="15.75" thickBot="1" x14ac:dyDescent="0.3">
      <c r="B36" s="414" t="str">
        <f>'Descripcion 1'!I66</f>
        <v>Administración, afines</v>
      </c>
      <c r="C36" s="415"/>
      <c r="D36" s="415"/>
      <c r="E36" s="415"/>
      <c r="F36" s="415"/>
      <c r="G36" s="416"/>
      <c r="H36" s="417" t="s">
        <v>157</v>
      </c>
      <c r="I36" s="418"/>
      <c r="J36" s="419"/>
      <c r="K36" s="417"/>
      <c r="L36" s="418"/>
      <c r="M36" s="418"/>
      <c r="N36" s="418"/>
      <c r="O36" s="419"/>
    </row>
    <row r="37" spans="2:15" ht="15.75" thickBot="1" x14ac:dyDescent="0.3">
      <c r="B37" s="408" t="s">
        <v>60</v>
      </c>
      <c r="C37" s="409"/>
      <c r="D37" s="409"/>
      <c r="E37" s="409"/>
      <c r="F37" s="409"/>
      <c r="G37" s="410"/>
      <c r="H37" s="411"/>
      <c r="I37" s="412"/>
      <c r="J37" s="413"/>
      <c r="K37" s="411"/>
      <c r="L37" s="412"/>
      <c r="M37" s="412"/>
      <c r="N37" s="412"/>
      <c r="O37" s="413"/>
    </row>
    <row r="38" spans="2:15" ht="15.75" thickBot="1" x14ac:dyDescent="0.3">
      <c r="B38" s="414" t="str">
        <f>'Descripcion 1'!I71</f>
        <v>Administración, afines</v>
      </c>
      <c r="C38" s="415"/>
      <c r="D38" s="415"/>
      <c r="E38" s="415"/>
      <c r="F38" s="415"/>
      <c r="G38" s="416"/>
      <c r="H38" s="417" t="s">
        <v>157</v>
      </c>
      <c r="I38" s="418"/>
      <c r="J38" s="419"/>
      <c r="K38" s="417"/>
      <c r="L38" s="418"/>
      <c r="M38" s="418"/>
      <c r="N38" s="418"/>
      <c r="O38" s="419"/>
    </row>
    <row r="39" spans="2:15" ht="15.75" thickBot="1" x14ac:dyDescent="0.3">
      <c r="B39" s="448">
        <f>'Descripcion 1'!I72</f>
        <v>0</v>
      </c>
      <c r="C39" s="449"/>
      <c r="D39" s="449"/>
      <c r="E39" s="449"/>
      <c r="F39" s="449"/>
      <c r="G39" s="450"/>
      <c r="H39" s="147"/>
      <c r="I39" s="148"/>
      <c r="J39" s="149"/>
      <c r="K39" s="417"/>
      <c r="L39" s="418"/>
      <c r="M39" s="418"/>
      <c r="N39" s="418"/>
      <c r="O39" s="419"/>
    </row>
    <row r="40" spans="2:15" ht="15.75" thickBot="1" x14ac:dyDescent="0.3">
      <c r="B40" s="408" t="s">
        <v>61</v>
      </c>
      <c r="C40" s="409"/>
      <c r="D40" s="409"/>
      <c r="E40" s="409"/>
      <c r="F40" s="409"/>
      <c r="G40" s="410"/>
      <c r="H40" s="411"/>
      <c r="I40" s="412"/>
      <c r="J40" s="413"/>
      <c r="K40" s="411"/>
      <c r="L40" s="412"/>
      <c r="M40" s="412"/>
      <c r="N40" s="412"/>
      <c r="O40" s="413"/>
    </row>
    <row r="41" spans="2:15" x14ac:dyDescent="0.25">
      <c r="B41" s="330" t="str">
        <f>B7</f>
        <v>Pensamiento estratégico</v>
      </c>
      <c r="C41" s="331"/>
      <c r="D41" s="331"/>
      <c r="E41" s="331"/>
      <c r="F41" s="331"/>
      <c r="G41" s="332"/>
      <c r="H41" s="384" t="s">
        <v>157</v>
      </c>
      <c r="I41" s="385"/>
      <c r="J41" s="386"/>
      <c r="K41" s="384"/>
      <c r="L41" s="385"/>
      <c r="M41" s="385"/>
      <c r="N41" s="385"/>
      <c r="O41" s="386"/>
    </row>
    <row r="42" spans="2:15" x14ac:dyDescent="0.25">
      <c r="B42" s="336" t="str">
        <f t="shared" ref="B42:B44" si="0">B8</f>
        <v>Pensamiento conceptual</v>
      </c>
      <c r="C42" s="337"/>
      <c r="D42" s="337"/>
      <c r="E42" s="337"/>
      <c r="F42" s="337"/>
      <c r="G42" s="338"/>
      <c r="H42" s="387" t="s">
        <v>157</v>
      </c>
      <c r="I42" s="388"/>
      <c r="J42" s="389"/>
      <c r="K42" s="387"/>
      <c r="L42" s="388"/>
      <c r="M42" s="388"/>
      <c r="N42" s="388"/>
      <c r="O42" s="389"/>
    </row>
    <row r="43" spans="2:15" x14ac:dyDescent="0.25">
      <c r="B43" s="336" t="str">
        <f t="shared" si="0"/>
        <v>Monitoreo y control</v>
      </c>
      <c r="C43" s="337"/>
      <c r="D43" s="337"/>
      <c r="E43" s="337"/>
      <c r="F43" s="337"/>
      <c r="G43" s="338"/>
      <c r="H43" s="387" t="s">
        <v>157</v>
      </c>
      <c r="I43" s="388"/>
      <c r="J43" s="389"/>
      <c r="K43" s="387"/>
      <c r="L43" s="388"/>
      <c r="M43" s="388"/>
      <c r="N43" s="388"/>
      <c r="O43" s="389"/>
    </row>
    <row r="44" spans="2:15" ht="15.75" thickBot="1" x14ac:dyDescent="0.3">
      <c r="B44" s="432">
        <f t="shared" si="0"/>
        <v>0</v>
      </c>
      <c r="C44" s="433"/>
      <c r="D44" s="433"/>
      <c r="E44" s="433"/>
      <c r="F44" s="433"/>
      <c r="G44" s="434"/>
      <c r="H44" s="387"/>
      <c r="I44" s="388"/>
      <c r="J44" s="389"/>
      <c r="K44" s="387"/>
      <c r="L44" s="388"/>
      <c r="M44" s="388"/>
      <c r="N44" s="388"/>
      <c r="O44" s="389"/>
    </row>
    <row r="45" spans="2:15" ht="15.75" thickBot="1" x14ac:dyDescent="0.3">
      <c r="B45" s="408" t="s">
        <v>62</v>
      </c>
      <c r="C45" s="409"/>
      <c r="D45" s="409"/>
      <c r="E45" s="409"/>
      <c r="F45" s="409"/>
      <c r="G45" s="410"/>
      <c r="H45" s="411"/>
      <c r="I45" s="412"/>
      <c r="J45" s="413"/>
      <c r="K45" s="411"/>
      <c r="L45" s="412"/>
      <c r="M45" s="412"/>
      <c r="N45" s="412"/>
      <c r="O45" s="413"/>
    </row>
    <row r="46" spans="2:15" x14ac:dyDescent="0.25">
      <c r="B46" s="330" t="str">
        <f>B17</f>
        <v>Orientación a los resultados</v>
      </c>
      <c r="C46" s="331"/>
      <c r="D46" s="331"/>
      <c r="E46" s="331"/>
      <c r="F46" s="331"/>
      <c r="G46" s="332"/>
      <c r="H46" s="384" t="s">
        <v>157</v>
      </c>
      <c r="I46" s="385"/>
      <c r="J46" s="386"/>
      <c r="K46" s="384"/>
      <c r="L46" s="385"/>
      <c r="M46" s="385"/>
      <c r="N46" s="385"/>
      <c r="O46" s="386"/>
    </row>
    <row r="47" spans="2:15" x14ac:dyDescent="0.25">
      <c r="B47" s="336" t="str">
        <f t="shared" ref="B47:B49" si="1">B18</f>
        <v xml:space="preserve"> Trabajo en equipo</v>
      </c>
      <c r="C47" s="337"/>
      <c r="D47" s="337"/>
      <c r="E47" s="337"/>
      <c r="F47" s="337"/>
      <c r="G47" s="338"/>
      <c r="H47" s="387" t="s">
        <v>157</v>
      </c>
      <c r="I47" s="388"/>
      <c r="J47" s="389"/>
      <c r="K47" s="387"/>
      <c r="L47" s="388"/>
      <c r="M47" s="388"/>
      <c r="N47" s="388"/>
      <c r="O47" s="389"/>
    </row>
    <row r="48" spans="2:15" x14ac:dyDescent="0.25">
      <c r="B48" s="336">
        <f t="shared" si="1"/>
        <v>0</v>
      </c>
      <c r="C48" s="337"/>
      <c r="D48" s="337"/>
      <c r="E48" s="337"/>
      <c r="F48" s="337"/>
      <c r="G48" s="338"/>
      <c r="H48" s="387"/>
      <c r="I48" s="388"/>
      <c r="J48" s="389"/>
      <c r="K48" s="387"/>
      <c r="L48" s="388"/>
      <c r="M48" s="388"/>
      <c r="N48" s="388"/>
      <c r="O48" s="389"/>
    </row>
    <row r="49" spans="2:15" x14ac:dyDescent="0.25">
      <c r="B49" s="336">
        <f t="shared" si="1"/>
        <v>0</v>
      </c>
      <c r="C49" s="337"/>
      <c r="D49" s="337"/>
      <c r="E49" s="337"/>
      <c r="F49" s="337"/>
      <c r="G49" s="338"/>
      <c r="H49" s="387"/>
      <c r="I49" s="388"/>
      <c r="J49" s="389"/>
      <c r="K49" s="387"/>
      <c r="L49" s="388"/>
      <c r="M49" s="388"/>
      <c r="N49" s="388"/>
      <c r="O49" s="389"/>
    </row>
    <row r="50" spans="2:15" x14ac:dyDescent="0.25">
      <c r="B50" s="469" t="s">
        <v>63</v>
      </c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1"/>
    </row>
    <row r="51" spans="2:15" ht="15.75" thickBot="1" x14ac:dyDescent="0.3">
      <c r="B51" s="472" t="s">
        <v>64</v>
      </c>
      <c r="C51" s="473"/>
      <c r="D51" s="473"/>
      <c r="E51" s="473"/>
      <c r="F51" s="473"/>
      <c r="G51" s="439"/>
      <c r="H51" s="438" t="s">
        <v>65</v>
      </c>
      <c r="I51" s="439"/>
      <c r="J51" s="440" t="s">
        <v>66</v>
      </c>
      <c r="K51" s="441"/>
      <c r="L51" s="441"/>
      <c r="M51" s="441"/>
      <c r="N51" s="441"/>
      <c r="O51" s="442"/>
    </row>
    <row r="52" spans="2:15" ht="15.75" thickBot="1" x14ac:dyDescent="0.3">
      <c r="B52" s="462" t="s">
        <v>67</v>
      </c>
      <c r="C52" s="464" t="s">
        <v>68</v>
      </c>
      <c r="D52" s="466" t="s">
        <v>69</v>
      </c>
      <c r="E52" s="467"/>
      <c r="F52" s="467"/>
      <c r="G52" s="468"/>
      <c r="H52" s="462" t="s">
        <v>70</v>
      </c>
      <c r="I52" s="462" t="s">
        <v>71</v>
      </c>
      <c r="J52" s="451" t="s">
        <v>72</v>
      </c>
      <c r="K52" s="452"/>
      <c r="L52" s="451" t="s">
        <v>73</v>
      </c>
      <c r="M52" s="455"/>
      <c r="N52" s="455"/>
      <c r="O52" s="452"/>
    </row>
    <row r="53" spans="2:15" ht="23.25" customHeight="1" thickBot="1" x14ac:dyDescent="0.3">
      <c r="B53" s="463"/>
      <c r="C53" s="465"/>
      <c r="D53" s="457" t="s">
        <v>74</v>
      </c>
      <c r="E53" s="458"/>
      <c r="F53" s="457" t="s">
        <v>75</v>
      </c>
      <c r="G53" s="458"/>
      <c r="H53" s="463"/>
      <c r="I53" s="463"/>
      <c r="J53" s="453"/>
      <c r="K53" s="454"/>
      <c r="L53" s="453"/>
      <c r="M53" s="456"/>
      <c r="N53" s="456"/>
      <c r="O53" s="454"/>
    </row>
    <row r="54" spans="2:15" ht="15.75" thickBot="1" x14ac:dyDescent="0.3">
      <c r="B54" s="28">
        <f>'Base de Datos'!H24</f>
        <v>140</v>
      </c>
      <c r="C54" s="29">
        <f>'Base de Datos'!G25</f>
        <v>70</v>
      </c>
      <c r="D54" s="459">
        <f>'Base de Datos'!G26</f>
        <v>40</v>
      </c>
      <c r="E54" s="460"/>
      <c r="F54" s="459">
        <f>'Base de Datos'!G27</f>
        <v>40</v>
      </c>
      <c r="G54" s="460"/>
      <c r="H54" s="28">
        <f>'Base de Datos'!G28</f>
        <v>40</v>
      </c>
      <c r="I54" s="28">
        <f>'Base de Datos'!G29</f>
        <v>40</v>
      </c>
      <c r="J54" s="459">
        <f>'Base de Datos'!G30</f>
        <v>125</v>
      </c>
      <c r="K54" s="460"/>
      <c r="L54" s="459">
        <f>'Base de Datos'!G31</f>
        <v>40</v>
      </c>
      <c r="M54" s="461"/>
      <c r="N54" s="461"/>
      <c r="O54" s="460"/>
    </row>
    <row r="55" spans="2:15" ht="15.75" hidden="1" thickBot="1" x14ac:dyDescent="0.3">
      <c r="B55" s="90"/>
      <c r="C55" s="74"/>
      <c r="D55" s="74"/>
      <c r="E55" s="74"/>
      <c r="F55" s="74"/>
      <c r="G55" s="443"/>
      <c r="H55" s="443"/>
      <c r="I55" s="443"/>
      <c r="J55" s="443"/>
      <c r="K55" s="443"/>
      <c r="L55" s="443"/>
      <c r="M55" s="443"/>
      <c r="N55" s="443"/>
      <c r="O55" s="444"/>
    </row>
    <row r="56" spans="2:15" ht="15.75" thickBot="1" x14ac:dyDescent="0.3">
      <c r="B56" s="445" t="s">
        <v>76</v>
      </c>
      <c r="C56" s="446"/>
      <c r="D56" s="446"/>
      <c r="E56" s="446"/>
      <c r="F56" s="447"/>
      <c r="G56" s="445" t="s">
        <v>77</v>
      </c>
      <c r="H56" s="446"/>
      <c r="I56" s="447"/>
      <c r="J56" s="445" t="s">
        <v>78</v>
      </c>
      <c r="K56" s="446"/>
      <c r="L56" s="446"/>
      <c r="M56" s="446"/>
      <c r="N56" s="446"/>
      <c r="O56" s="447"/>
    </row>
    <row r="57" spans="2:15" ht="15.75" thickBot="1" x14ac:dyDescent="0.3">
      <c r="B57" s="173" t="s">
        <v>79</v>
      </c>
      <c r="C57" s="81"/>
      <c r="D57" s="81"/>
      <c r="E57" s="81"/>
      <c r="F57" s="81"/>
      <c r="G57" s="174" t="s">
        <v>79</v>
      </c>
      <c r="H57" s="81"/>
      <c r="I57" s="81"/>
      <c r="J57" s="174" t="s">
        <v>79</v>
      </c>
      <c r="K57" s="81"/>
      <c r="L57" s="81"/>
      <c r="M57" s="81"/>
      <c r="N57" s="81"/>
      <c r="O57" s="82"/>
    </row>
    <row r="58" spans="2:15" x14ac:dyDescent="0.25">
      <c r="B58" s="173" t="s">
        <v>80</v>
      </c>
      <c r="C58" s="84"/>
      <c r="D58" s="84"/>
      <c r="E58" s="84"/>
      <c r="F58" s="84"/>
      <c r="G58" s="174" t="s">
        <v>80</v>
      </c>
      <c r="H58" s="84"/>
      <c r="I58" s="84"/>
      <c r="J58" s="174" t="s">
        <v>80</v>
      </c>
      <c r="K58" s="84"/>
      <c r="L58" s="84"/>
      <c r="M58" s="84"/>
      <c r="N58" s="84"/>
      <c r="O58" s="85"/>
    </row>
    <row r="59" spans="2:15" ht="15.75" thickBot="1" x14ac:dyDescent="0.3">
      <c r="B59" s="83"/>
      <c r="C59" s="88"/>
      <c r="D59" s="88"/>
      <c r="E59" s="88"/>
      <c r="F59" s="89"/>
      <c r="G59" s="83"/>
      <c r="H59" s="86"/>
      <c r="I59" s="87"/>
      <c r="J59" s="83"/>
      <c r="K59" s="86"/>
      <c r="L59" s="86"/>
      <c r="M59" s="86"/>
      <c r="N59" s="86"/>
      <c r="O59" s="87"/>
    </row>
    <row r="60" spans="2:15" ht="15.75" thickBot="1" x14ac:dyDescent="0.3">
      <c r="B60" s="177" t="s">
        <v>81</v>
      </c>
      <c r="C60" s="80"/>
      <c r="D60" s="81"/>
      <c r="E60" s="81"/>
      <c r="F60" s="82"/>
      <c r="G60" s="176" t="s">
        <v>81</v>
      </c>
      <c r="H60" s="81"/>
      <c r="I60" s="81"/>
      <c r="J60" s="175" t="s">
        <v>81</v>
      </c>
      <c r="K60" s="81"/>
      <c r="L60" s="81"/>
      <c r="M60" s="81"/>
      <c r="N60" s="81"/>
      <c r="O60" s="82"/>
    </row>
  </sheetData>
  <mergeCells count="124"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2" zoomScaleNormal="100" workbookViewId="0">
      <selection activeCell="U48" sqref="U48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01"/>
      <c r="C2" s="499"/>
      <c r="D2" s="497" t="s">
        <v>143</v>
      </c>
      <c r="E2" s="498"/>
      <c r="F2" s="498"/>
      <c r="G2" s="498"/>
      <c r="H2" s="498"/>
      <c r="I2" s="498"/>
      <c r="J2" s="498"/>
      <c r="K2" s="498"/>
      <c r="L2" s="498"/>
      <c r="M2" s="498"/>
      <c r="N2" s="499"/>
      <c r="O2" s="499"/>
      <c r="P2" s="499"/>
      <c r="Q2" s="500"/>
      <c r="R2" s="30"/>
      <c r="S2" s="31"/>
      <c r="T2" s="31"/>
      <c r="U2" s="31"/>
      <c r="V2" s="31"/>
      <c r="W2" s="31"/>
      <c r="X2" s="31"/>
      <c r="Y2" s="30"/>
      <c r="Z2" s="30"/>
    </row>
    <row r="3" spans="1:26" ht="17.25" hidden="1" customHeight="1" x14ac:dyDescent="0.35">
      <c r="A3" s="30"/>
      <c r="B3" s="36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39"/>
      <c r="R3" s="30"/>
      <c r="S3" s="31"/>
      <c r="T3" s="31"/>
      <c r="U3" s="31"/>
      <c r="V3" s="31"/>
      <c r="W3" s="31"/>
      <c r="X3" s="31"/>
      <c r="Y3" s="30"/>
      <c r="Z3" s="30"/>
    </row>
    <row r="4" spans="1:26" ht="12" hidden="1" customHeight="1" x14ac:dyDescent="0.3">
      <c r="A4" s="30"/>
      <c r="B4" s="36"/>
      <c r="C4" s="488" t="s">
        <v>82</v>
      </c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39"/>
      <c r="R4" s="30"/>
      <c r="S4" s="31"/>
      <c r="T4" s="31"/>
      <c r="U4" s="31"/>
      <c r="V4" s="31"/>
      <c r="W4" s="31"/>
      <c r="X4" s="31"/>
      <c r="Y4" s="30"/>
      <c r="Z4" s="30"/>
    </row>
    <row r="5" spans="1:26" ht="12.75" hidden="1" customHeight="1" x14ac:dyDescent="0.3">
      <c r="A5" s="30"/>
      <c r="B5" s="36"/>
      <c r="C5" s="488" t="s">
        <v>83</v>
      </c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39"/>
      <c r="R5" s="30"/>
      <c r="S5" s="31"/>
      <c r="T5" s="31"/>
      <c r="U5" s="31"/>
      <c r="V5" s="31"/>
      <c r="W5" s="31"/>
      <c r="X5" s="31"/>
      <c r="Y5" s="30"/>
      <c r="Z5" s="30"/>
    </row>
    <row r="6" spans="1:26" ht="15.75" hidden="1" thickBot="1" x14ac:dyDescent="0.3">
      <c r="A6" s="30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30"/>
      <c r="S6" s="31"/>
      <c r="T6" s="31"/>
      <c r="U6" s="31"/>
      <c r="V6" s="31"/>
      <c r="W6" s="31"/>
      <c r="X6" s="31"/>
      <c r="Y6" s="30"/>
      <c r="Z6" s="30"/>
    </row>
    <row r="7" spans="1:26" x14ac:dyDescent="0.25">
      <c r="A7" s="32"/>
      <c r="B7" s="156"/>
      <c r="C7" s="489" t="s">
        <v>84</v>
      </c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157"/>
      <c r="R7" s="32"/>
      <c r="S7" s="33"/>
      <c r="T7" s="33"/>
      <c r="U7" s="33"/>
      <c r="V7" s="33"/>
      <c r="W7" s="33"/>
      <c r="X7" s="33"/>
      <c r="Y7" s="32"/>
      <c r="Z7" s="32"/>
    </row>
    <row r="8" spans="1:26" x14ac:dyDescent="0.25">
      <c r="A8" s="32"/>
      <c r="B8" s="479" t="s">
        <v>85</v>
      </c>
      <c r="C8" s="480"/>
      <c r="D8" s="490" t="str">
        <f>'Descripcion 1'!C8</f>
        <v>Gobierno Autónomo Descentralizado de la Provincia del Carchi</v>
      </c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34"/>
      <c r="R8" s="32"/>
      <c r="S8" s="33"/>
      <c r="T8" s="33"/>
      <c r="U8" s="33"/>
      <c r="V8" s="33"/>
      <c r="W8" s="33"/>
      <c r="X8" s="33"/>
      <c r="Y8" s="32"/>
      <c r="Z8" s="32"/>
    </row>
    <row r="9" spans="1:26" x14ac:dyDescent="0.25">
      <c r="A9" s="32"/>
      <c r="B9" s="479" t="s">
        <v>86</v>
      </c>
      <c r="C9" s="480"/>
      <c r="D9" s="491" t="str">
        <f>'Descripcion 1'!J8</f>
        <v>Dirección de Planificación para el Desarrollo</v>
      </c>
      <c r="E9" s="491"/>
      <c r="F9" s="491"/>
      <c r="G9" s="491"/>
      <c r="H9" s="491"/>
      <c r="I9" s="491"/>
      <c r="J9" s="491"/>
      <c r="K9" s="491"/>
      <c r="L9" s="492"/>
      <c r="M9" s="491"/>
      <c r="N9" s="491"/>
      <c r="O9" s="491"/>
      <c r="P9" s="491"/>
      <c r="Q9" s="34"/>
      <c r="R9" s="32"/>
      <c r="S9" s="33"/>
      <c r="U9" s="33"/>
      <c r="V9" s="33"/>
      <c r="W9" s="33"/>
      <c r="X9" s="33"/>
      <c r="Y9" s="32"/>
      <c r="Z9" s="32"/>
    </row>
    <row r="10" spans="1:26" ht="15.75" customHeight="1" thickBot="1" x14ac:dyDescent="0.3">
      <c r="A10" s="32"/>
      <c r="B10" s="481" t="s">
        <v>87</v>
      </c>
      <c r="C10" s="482"/>
      <c r="D10" s="493" t="str">
        <f>+'Descripcion 1'!C9</f>
        <v>Analista de Seguimiento y Control de Calidad</v>
      </c>
      <c r="E10" s="494"/>
      <c r="F10" s="494"/>
      <c r="G10" s="494"/>
      <c r="H10" s="494"/>
      <c r="I10" s="494"/>
      <c r="J10" s="494"/>
      <c r="K10" s="495"/>
      <c r="L10" s="178" t="s">
        <v>4</v>
      </c>
      <c r="M10" s="496" t="str">
        <f>+'Descripcion 1'!J9</f>
        <v>018</v>
      </c>
      <c r="N10" s="496"/>
      <c r="O10" s="496"/>
      <c r="P10" s="496"/>
      <c r="Q10" s="35"/>
      <c r="R10" s="32"/>
      <c r="S10" s="33"/>
      <c r="T10" s="33"/>
      <c r="U10" s="33"/>
      <c r="V10" s="33"/>
      <c r="W10" s="33"/>
      <c r="X10" s="33"/>
      <c r="Y10" s="32"/>
      <c r="Z10" s="32"/>
    </row>
    <row r="11" spans="1:26" ht="15.75" thickBot="1" x14ac:dyDescent="0.3">
      <c r="A11" s="30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30"/>
      <c r="S11" s="31"/>
      <c r="T11" s="31"/>
      <c r="U11" s="31"/>
      <c r="V11" s="31"/>
      <c r="W11" s="31"/>
      <c r="X11" s="31"/>
      <c r="Y11" s="30"/>
      <c r="Z11" s="30"/>
    </row>
    <row r="12" spans="1:26" x14ac:dyDescent="0.25">
      <c r="A12" s="30"/>
      <c r="B12" s="158"/>
      <c r="C12" s="475" t="s">
        <v>88</v>
      </c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159"/>
      <c r="R12" s="30"/>
      <c r="S12" s="31"/>
      <c r="T12" s="31"/>
      <c r="U12" s="31"/>
      <c r="V12" s="31"/>
      <c r="W12" s="31"/>
      <c r="X12" s="31"/>
      <c r="Y12" s="30"/>
      <c r="Z12" s="30"/>
    </row>
    <row r="13" spans="1:26" ht="24" customHeight="1" x14ac:dyDescent="0.25">
      <c r="A13" s="30"/>
      <c r="B13" s="483" t="s">
        <v>89</v>
      </c>
      <c r="C13" s="484"/>
      <c r="D13" s="484"/>
      <c r="E13" s="484"/>
      <c r="F13" s="484"/>
      <c r="G13" s="484"/>
      <c r="H13" s="484"/>
      <c r="I13" s="485"/>
      <c r="J13" s="486" t="s">
        <v>90</v>
      </c>
      <c r="K13" s="484"/>
      <c r="L13" s="484"/>
      <c r="M13" s="484"/>
      <c r="N13" s="484"/>
      <c r="O13" s="484"/>
      <c r="P13" s="484"/>
      <c r="Q13" s="487"/>
      <c r="R13" s="30"/>
      <c r="S13" s="31"/>
      <c r="T13" s="31"/>
      <c r="U13" s="31"/>
      <c r="V13" s="31"/>
      <c r="W13" s="31"/>
      <c r="X13" s="31"/>
      <c r="Y13" s="30"/>
      <c r="Z13" s="30"/>
    </row>
    <row r="14" spans="1:26" ht="9.75" customHeight="1" x14ac:dyDescent="0.25">
      <c r="A14" s="30"/>
      <c r="B14" s="36"/>
      <c r="C14" s="40"/>
      <c r="D14" s="40"/>
      <c r="E14" s="40"/>
      <c r="F14" s="40"/>
      <c r="G14" s="40"/>
      <c r="H14" s="40"/>
      <c r="I14" s="41"/>
      <c r="J14" s="38"/>
      <c r="K14" s="38"/>
      <c r="L14" s="38"/>
      <c r="M14" s="38"/>
      <c r="N14" s="38"/>
      <c r="O14" s="38"/>
      <c r="P14" s="38"/>
      <c r="Q14" s="39"/>
      <c r="R14" s="30"/>
      <c r="S14" s="31"/>
      <c r="T14" s="31"/>
      <c r="U14" s="31"/>
      <c r="V14" s="31"/>
      <c r="W14" s="31"/>
      <c r="X14" s="31"/>
      <c r="Y14" s="30"/>
      <c r="Z14" s="30"/>
    </row>
    <row r="15" spans="1:26" x14ac:dyDescent="0.25">
      <c r="A15" s="30"/>
      <c r="B15" s="36"/>
      <c r="C15" s="40" t="s">
        <v>91</v>
      </c>
      <c r="D15" s="38"/>
      <c r="E15" s="40"/>
      <c r="F15" s="42"/>
      <c r="G15" s="38"/>
      <c r="H15" s="183"/>
      <c r="I15" s="44"/>
      <c r="J15" s="38"/>
      <c r="K15" s="45" t="s">
        <v>92</v>
      </c>
      <c r="L15" s="38"/>
      <c r="M15" s="38"/>
      <c r="N15" s="38"/>
      <c r="O15" s="38"/>
      <c r="P15" s="38"/>
      <c r="Q15" s="39"/>
      <c r="R15" s="30"/>
      <c r="S15" s="31"/>
      <c r="T15" s="31"/>
      <c r="U15" s="31"/>
      <c r="V15" s="31"/>
      <c r="W15" s="31"/>
      <c r="X15" s="31"/>
      <c r="Y15" s="30"/>
      <c r="Z15" s="30"/>
    </row>
    <row r="16" spans="1:26" x14ac:dyDescent="0.25">
      <c r="A16" s="30"/>
      <c r="B16" s="36"/>
      <c r="C16" s="40" t="s">
        <v>93</v>
      </c>
      <c r="D16" s="38"/>
      <c r="E16" s="40"/>
      <c r="F16" s="42"/>
      <c r="G16" s="38"/>
      <c r="H16" s="43"/>
      <c r="I16" s="44"/>
      <c r="J16" s="38"/>
      <c r="K16" s="40" t="s">
        <v>94</v>
      </c>
      <c r="L16" s="38"/>
      <c r="M16" s="40" t="s">
        <v>136</v>
      </c>
      <c r="N16" s="38"/>
      <c r="O16" s="38"/>
      <c r="P16" s="43"/>
      <c r="Q16" s="39"/>
      <c r="R16" s="30"/>
      <c r="S16" s="31"/>
      <c r="T16" s="31"/>
      <c r="U16" s="31"/>
      <c r="V16" s="31"/>
      <c r="W16" s="31"/>
      <c r="X16" s="31"/>
      <c r="Y16" s="30"/>
      <c r="Z16" s="30"/>
    </row>
    <row r="17" spans="1:26" x14ac:dyDescent="0.25">
      <c r="A17" s="30"/>
      <c r="B17" s="36"/>
      <c r="C17" s="40" t="s">
        <v>95</v>
      </c>
      <c r="D17" s="38"/>
      <c r="E17" s="40"/>
      <c r="F17" s="42"/>
      <c r="G17" s="38"/>
      <c r="H17" s="43"/>
      <c r="I17" s="44"/>
      <c r="J17" s="38"/>
      <c r="K17" s="40" t="s">
        <v>96</v>
      </c>
      <c r="L17" s="38"/>
      <c r="M17" s="40" t="s">
        <v>136</v>
      </c>
      <c r="N17" s="38"/>
      <c r="O17" s="38"/>
      <c r="P17" s="43"/>
      <c r="Q17" s="46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30"/>
      <c r="B18" s="36"/>
      <c r="C18" s="40" t="s">
        <v>97</v>
      </c>
      <c r="D18" s="38"/>
      <c r="E18" s="40"/>
      <c r="F18" s="42"/>
      <c r="G18" s="38"/>
      <c r="H18" s="43"/>
      <c r="I18" s="44"/>
      <c r="J18" s="38"/>
      <c r="K18" s="40" t="s">
        <v>98</v>
      </c>
      <c r="L18" s="38"/>
      <c r="M18" s="40" t="s">
        <v>137</v>
      </c>
      <c r="N18" s="38"/>
      <c r="O18" s="38"/>
      <c r="P18" s="43"/>
      <c r="Q18" s="46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30"/>
      <c r="B19" s="36"/>
      <c r="C19" s="40" t="s">
        <v>99</v>
      </c>
      <c r="D19" s="38"/>
      <c r="E19" s="40"/>
      <c r="F19" s="42"/>
      <c r="G19" s="38"/>
      <c r="H19" s="43" t="s">
        <v>157</v>
      </c>
      <c r="I19" s="44"/>
      <c r="J19" s="38"/>
      <c r="K19" s="45" t="s">
        <v>6</v>
      </c>
      <c r="L19" s="38"/>
      <c r="M19" s="40"/>
      <c r="N19" s="38"/>
      <c r="O19" s="38"/>
      <c r="P19" s="38"/>
      <c r="Q19" s="46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30"/>
      <c r="B20" s="36"/>
      <c r="C20" s="40" t="s">
        <v>100</v>
      </c>
      <c r="D20" s="38"/>
      <c r="E20" s="40"/>
      <c r="F20" s="42"/>
      <c r="G20" s="38"/>
      <c r="H20" s="43"/>
      <c r="I20" s="44"/>
      <c r="J20" s="38"/>
      <c r="K20" s="40" t="s">
        <v>101</v>
      </c>
      <c r="L20" s="38"/>
      <c r="M20" s="40" t="s">
        <v>138</v>
      </c>
      <c r="N20" s="38"/>
      <c r="O20" s="38"/>
      <c r="P20" s="43"/>
      <c r="Q20" s="46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30"/>
      <c r="B21" s="36"/>
      <c r="C21" s="40" t="s">
        <v>102</v>
      </c>
      <c r="D21" s="38"/>
      <c r="E21" s="40"/>
      <c r="F21" s="42"/>
      <c r="G21" s="38"/>
      <c r="H21" s="43"/>
      <c r="I21" s="44"/>
      <c r="J21" s="38"/>
      <c r="K21" s="40" t="s">
        <v>103</v>
      </c>
      <c r="L21" s="38"/>
      <c r="M21" s="40" t="s">
        <v>139</v>
      </c>
      <c r="N21" s="38"/>
      <c r="O21" s="38"/>
      <c r="P21" s="43" t="s">
        <v>157</v>
      </c>
      <c r="Q21" s="46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30"/>
      <c r="B22" s="36"/>
      <c r="C22" s="38"/>
      <c r="D22" s="38"/>
      <c r="E22" s="38"/>
      <c r="F22" s="38"/>
      <c r="G22" s="38"/>
      <c r="H22" s="38"/>
      <c r="I22" s="44"/>
      <c r="J22" s="38"/>
      <c r="K22" s="40" t="s">
        <v>104</v>
      </c>
      <c r="L22" s="38"/>
      <c r="M22" s="40" t="s">
        <v>140</v>
      </c>
      <c r="N22" s="38"/>
      <c r="O22" s="38"/>
      <c r="P22" s="43"/>
      <c r="Q22" s="46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30"/>
      <c r="B23" s="36"/>
      <c r="C23" s="40" t="s">
        <v>105</v>
      </c>
      <c r="D23" s="38"/>
      <c r="E23" s="40"/>
      <c r="F23" s="42"/>
      <c r="G23" s="38"/>
      <c r="H23" s="43"/>
      <c r="I23" s="44"/>
      <c r="J23" s="38"/>
      <c r="K23" s="40" t="s">
        <v>106</v>
      </c>
      <c r="L23" s="38"/>
      <c r="M23" s="40" t="s">
        <v>141</v>
      </c>
      <c r="N23" s="38"/>
      <c r="O23" s="38"/>
      <c r="P23" s="43"/>
      <c r="Q23" s="46"/>
      <c r="R23" s="30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30"/>
      <c r="B24" s="36"/>
      <c r="C24" s="40" t="s">
        <v>107</v>
      </c>
      <c r="D24" s="38"/>
      <c r="E24" s="40"/>
      <c r="F24" s="42"/>
      <c r="G24" s="38"/>
      <c r="H24" s="43"/>
      <c r="I24" s="44"/>
      <c r="J24" s="38"/>
      <c r="K24" s="45" t="s">
        <v>108</v>
      </c>
      <c r="L24" s="38"/>
      <c r="M24" s="40"/>
      <c r="N24" s="38"/>
      <c r="O24" s="38"/>
      <c r="P24" s="38"/>
      <c r="Q24" s="46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30"/>
      <c r="B25" s="36"/>
      <c r="C25" s="40" t="s">
        <v>109</v>
      </c>
      <c r="D25" s="38"/>
      <c r="E25" s="40"/>
      <c r="F25" s="42"/>
      <c r="G25" s="38"/>
      <c r="H25" s="43"/>
      <c r="I25" s="41"/>
      <c r="J25" s="38"/>
      <c r="K25" s="40" t="s">
        <v>110</v>
      </c>
      <c r="L25" s="38"/>
      <c r="M25" s="40" t="s">
        <v>142</v>
      </c>
      <c r="N25" s="38"/>
      <c r="O25" s="38"/>
      <c r="P25" s="43"/>
      <c r="Q25" s="46"/>
      <c r="R25" s="30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0"/>
      <c r="B26" s="47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8"/>
      <c r="N26" s="48"/>
      <c r="O26" s="48"/>
      <c r="P26" s="48"/>
      <c r="Q26" s="5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48" customHeight="1" x14ac:dyDescent="0.25">
      <c r="A27" s="30"/>
      <c r="B27" s="476" t="s">
        <v>111</v>
      </c>
      <c r="C27" s="477"/>
      <c r="D27" s="477"/>
      <c r="E27" s="477"/>
      <c r="F27" s="477"/>
      <c r="G27" s="477"/>
      <c r="H27" s="477"/>
      <c r="I27" s="477"/>
      <c r="J27" s="477" t="s">
        <v>112</v>
      </c>
      <c r="K27" s="477"/>
      <c r="L27" s="477"/>
      <c r="M27" s="477"/>
      <c r="N27" s="477"/>
      <c r="O27" s="477"/>
      <c r="P27" s="477"/>
      <c r="Q27" s="478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30"/>
      <c r="B28" s="36"/>
      <c r="C28" s="38"/>
      <c r="D28" s="38"/>
      <c r="E28" s="38"/>
      <c r="F28" s="38"/>
      <c r="G28" s="38"/>
      <c r="H28" s="38"/>
      <c r="I28" s="41"/>
      <c r="J28" s="38"/>
      <c r="K28" s="38"/>
      <c r="L28" s="38"/>
      <c r="M28" s="38"/>
      <c r="N28" s="38"/>
      <c r="O28" s="38"/>
      <c r="P28" s="38"/>
      <c r="Q28" s="39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30"/>
      <c r="B29" s="36"/>
      <c r="C29" s="38"/>
      <c r="D29" s="51">
        <v>1</v>
      </c>
      <c r="E29" s="51">
        <v>2</v>
      </c>
      <c r="F29" s="51">
        <v>3</v>
      </c>
      <c r="G29" s="51">
        <v>4</v>
      </c>
      <c r="H29" s="51">
        <v>5</v>
      </c>
      <c r="I29" s="41"/>
      <c r="J29" s="38"/>
      <c r="K29" s="38"/>
      <c r="L29" s="51">
        <v>1</v>
      </c>
      <c r="M29" s="51">
        <v>2</v>
      </c>
      <c r="N29" s="51">
        <v>3</v>
      </c>
      <c r="O29" s="51">
        <v>4</v>
      </c>
      <c r="P29" s="51">
        <v>5</v>
      </c>
      <c r="Q29" s="39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5">
      <c r="A30" s="30"/>
      <c r="B30" s="36"/>
      <c r="C30" s="38"/>
      <c r="D30" s="43"/>
      <c r="E30" s="43" t="s">
        <v>157</v>
      </c>
      <c r="F30" s="43"/>
      <c r="G30" s="43"/>
      <c r="H30" s="43"/>
      <c r="I30" s="44"/>
      <c r="J30" s="38"/>
      <c r="K30" s="38"/>
      <c r="L30" s="43"/>
      <c r="M30" s="43" t="s">
        <v>157</v>
      </c>
      <c r="N30" s="43"/>
      <c r="O30" s="43"/>
      <c r="P30" s="43"/>
      <c r="Q30" s="39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thickBot="1" x14ac:dyDescent="0.3">
      <c r="A31" s="30"/>
      <c r="B31" s="52"/>
      <c r="C31" s="53"/>
      <c r="D31" s="53"/>
      <c r="E31" s="53"/>
      <c r="F31" s="53"/>
      <c r="G31" s="53"/>
      <c r="H31" s="53"/>
      <c r="I31" s="54"/>
      <c r="J31" s="53"/>
      <c r="K31" s="53"/>
      <c r="L31" s="53"/>
      <c r="M31" s="53"/>
      <c r="N31" s="53"/>
      <c r="O31" s="53"/>
      <c r="P31" s="53"/>
      <c r="Q31" s="55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thickBot="1" x14ac:dyDescent="0.3">
      <c r="A32" s="30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5">
      <c r="A33" s="30"/>
      <c r="B33" s="158"/>
      <c r="C33" s="475" t="s">
        <v>113</v>
      </c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159"/>
      <c r="R33" s="30"/>
      <c r="S33" s="31"/>
      <c r="T33" s="31"/>
      <c r="U33" s="31"/>
      <c r="V33" s="31"/>
      <c r="W33" s="30"/>
      <c r="X33" s="30"/>
      <c r="Y33" s="30"/>
      <c r="Z33" s="30"/>
    </row>
    <row r="34" spans="1:26" ht="44.25" customHeight="1" x14ac:dyDescent="0.25">
      <c r="A34" s="30"/>
      <c r="B34" s="476" t="s">
        <v>114</v>
      </c>
      <c r="C34" s="477"/>
      <c r="D34" s="477"/>
      <c r="E34" s="477"/>
      <c r="F34" s="477"/>
      <c r="G34" s="477"/>
      <c r="H34" s="477"/>
      <c r="I34" s="477"/>
      <c r="J34" s="477" t="s">
        <v>115</v>
      </c>
      <c r="K34" s="477"/>
      <c r="L34" s="477"/>
      <c r="M34" s="477"/>
      <c r="N34" s="477"/>
      <c r="O34" s="477"/>
      <c r="P34" s="477"/>
      <c r="Q34" s="478"/>
      <c r="R34" s="30"/>
      <c r="S34" s="31"/>
      <c r="T34" s="56"/>
      <c r="U34" s="57"/>
      <c r="V34" s="56"/>
      <c r="W34" s="30"/>
      <c r="X34" s="30"/>
      <c r="Y34" s="30"/>
      <c r="Z34" s="30"/>
    </row>
    <row r="35" spans="1:26" x14ac:dyDescent="0.25">
      <c r="A35" s="30"/>
      <c r="B35" s="36"/>
      <c r="C35" s="38"/>
      <c r="D35" s="51">
        <v>1</v>
      </c>
      <c r="E35" s="51">
        <v>2</v>
      </c>
      <c r="F35" s="51">
        <v>3</v>
      </c>
      <c r="G35" s="51">
        <v>4</v>
      </c>
      <c r="H35" s="51">
        <v>5</v>
      </c>
      <c r="I35" s="41"/>
      <c r="J35" s="38"/>
      <c r="K35" s="38"/>
      <c r="L35" s="51">
        <v>1</v>
      </c>
      <c r="M35" s="51">
        <v>2</v>
      </c>
      <c r="N35" s="51">
        <v>3</v>
      </c>
      <c r="O35" s="51">
        <v>4</v>
      </c>
      <c r="P35" s="51">
        <v>5</v>
      </c>
      <c r="Q35" s="39"/>
      <c r="R35" s="30"/>
      <c r="S35" s="31"/>
      <c r="T35" s="31"/>
      <c r="U35" s="31"/>
      <c r="V35" s="31"/>
      <c r="W35" s="30"/>
      <c r="X35" s="30"/>
      <c r="Y35" s="30"/>
      <c r="Z35" s="30"/>
    </row>
    <row r="36" spans="1:26" x14ac:dyDescent="0.25">
      <c r="A36" s="30"/>
      <c r="B36" s="36"/>
      <c r="C36" s="38"/>
      <c r="D36" s="43"/>
      <c r="E36" s="43" t="s">
        <v>157</v>
      </c>
      <c r="F36" s="43"/>
      <c r="G36" s="43"/>
      <c r="H36" s="43"/>
      <c r="I36" s="41"/>
      <c r="J36" s="38"/>
      <c r="K36" s="38"/>
      <c r="L36" s="43"/>
      <c r="M36" s="43" t="s">
        <v>157</v>
      </c>
      <c r="N36" s="43"/>
      <c r="O36" s="43"/>
      <c r="P36" s="43"/>
      <c r="Q36" s="39"/>
      <c r="R36" s="30"/>
      <c r="S36" s="31"/>
      <c r="T36" s="31"/>
      <c r="U36" s="31"/>
      <c r="V36" s="31"/>
      <c r="W36" s="30"/>
      <c r="X36" s="30"/>
      <c r="Y36" s="30"/>
      <c r="Z36" s="30"/>
    </row>
    <row r="37" spans="1:26" ht="15.75" thickBot="1" x14ac:dyDescent="0.3">
      <c r="A37" s="30"/>
      <c r="B37" s="52"/>
      <c r="C37" s="53"/>
      <c r="D37" s="53"/>
      <c r="E37" s="53"/>
      <c r="F37" s="53"/>
      <c r="G37" s="53"/>
      <c r="H37" s="53"/>
      <c r="I37" s="58"/>
      <c r="J37" s="53"/>
      <c r="K37" s="53"/>
      <c r="L37" s="53"/>
      <c r="M37" s="53"/>
      <c r="N37" s="53"/>
      <c r="O37" s="53"/>
      <c r="P37" s="53"/>
      <c r="Q37" s="55"/>
      <c r="R37" s="30"/>
      <c r="S37" s="31"/>
      <c r="T37" s="31"/>
      <c r="U37" s="31"/>
      <c r="V37" s="31"/>
      <c r="W37" s="30"/>
      <c r="X37" s="30"/>
      <c r="Y37" s="30"/>
      <c r="Z37" s="30"/>
    </row>
    <row r="38" spans="1:26" ht="15.75" thickBot="1" x14ac:dyDescent="0.3">
      <c r="A38" s="30"/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30"/>
      <c r="S38" s="31"/>
      <c r="T38" s="31"/>
      <c r="U38" s="31"/>
      <c r="V38" s="31"/>
      <c r="W38" s="30"/>
      <c r="X38" s="30"/>
      <c r="Y38" s="30"/>
      <c r="Z38" s="30"/>
    </row>
    <row r="39" spans="1:26" x14ac:dyDescent="0.25">
      <c r="A39" s="30"/>
      <c r="B39" s="160"/>
      <c r="C39" s="474" t="s">
        <v>116</v>
      </c>
      <c r="D39" s="474"/>
      <c r="E39" s="474"/>
      <c r="F39" s="474"/>
      <c r="G39" s="474"/>
      <c r="H39" s="474"/>
      <c r="I39" s="474"/>
      <c r="J39" s="475"/>
      <c r="K39" s="475"/>
      <c r="L39" s="475"/>
      <c r="M39" s="475"/>
      <c r="N39" s="475"/>
      <c r="O39" s="475"/>
      <c r="P39" s="475"/>
      <c r="Q39" s="159"/>
      <c r="R39" s="30"/>
      <c r="S39" s="31"/>
      <c r="T39" s="31"/>
      <c r="U39" s="31"/>
      <c r="V39" s="31"/>
      <c r="W39" s="30"/>
      <c r="X39" s="30"/>
      <c r="Y39" s="30"/>
      <c r="Z39" s="30"/>
    </row>
    <row r="40" spans="1:26" ht="44.25" customHeight="1" x14ac:dyDescent="0.25">
      <c r="A40" s="30"/>
      <c r="B40" s="476" t="s">
        <v>117</v>
      </c>
      <c r="C40" s="477"/>
      <c r="D40" s="477"/>
      <c r="E40" s="477"/>
      <c r="F40" s="477"/>
      <c r="G40" s="477"/>
      <c r="H40" s="477"/>
      <c r="I40" s="477"/>
      <c r="J40" s="477" t="s">
        <v>118</v>
      </c>
      <c r="K40" s="477"/>
      <c r="L40" s="477"/>
      <c r="M40" s="477"/>
      <c r="N40" s="477"/>
      <c r="O40" s="477"/>
      <c r="P40" s="477"/>
      <c r="Q40" s="478"/>
      <c r="R40" s="30"/>
      <c r="S40" s="31"/>
      <c r="T40" s="31"/>
      <c r="U40" s="31"/>
      <c r="V40" s="31"/>
      <c r="W40" s="30"/>
      <c r="X40" s="30"/>
      <c r="Y40" s="30"/>
      <c r="Z40" s="30"/>
    </row>
    <row r="41" spans="1:26" x14ac:dyDescent="0.25">
      <c r="A41" s="30"/>
      <c r="B41" s="36"/>
      <c r="C41" s="38"/>
      <c r="D41" s="38"/>
      <c r="E41" s="38"/>
      <c r="F41" s="38"/>
      <c r="G41" s="38"/>
      <c r="H41" s="38"/>
      <c r="I41" s="41"/>
      <c r="J41" s="38"/>
      <c r="K41" s="38"/>
      <c r="L41" s="38"/>
      <c r="M41" s="38"/>
      <c r="N41" s="38"/>
      <c r="O41" s="38"/>
      <c r="P41" s="38"/>
      <c r="Q41" s="39"/>
      <c r="R41" s="30"/>
      <c r="S41" s="31"/>
      <c r="T41" s="31"/>
      <c r="U41" s="31"/>
      <c r="V41" s="31"/>
      <c r="W41" s="30"/>
      <c r="X41" s="30"/>
      <c r="Y41" s="30"/>
      <c r="Z41" s="30"/>
    </row>
    <row r="42" spans="1:26" x14ac:dyDescent="0.25">
      <c r="A42" s="30"/>
      <c r="B42" s="36"/>
      <c r="C42" s="45" t="s">
        <v>92</v>
      </c>
      <c r="D42" s="38"/>
      <c r="E42" s="38"/>
      <c r="F42" s="38"/>
      <c r="G42" s="38"/>
      <c r="H42" s="38"/>
      <c r="I42" s="41"/>
      <c r="J42" s="38"/>
      <c r="K42" s="38"/>
      <c r="L42" s="51">
        <v>1</v>
      </c>
      <c r="M42" s="51">
        <v>2</v>
      </c>
      <c r="N42" s="51">
        <v>3</v>
      </c>
      <c r="O42" s="51">
        <v>4</v>
      </c>
      <c r="P42" s="51">
        <v>5</v>
      </c>
      <c r="Q42" s="39"/>
      <c r="R42" s="30"/>
      <c r="S42" s="31"/>
      <c r="T42" s="31"/>
      <c r="U42" s="31"/>
      <c r="V42" s="31"/>
      <c r="W42" s="30"/>
      <c r="X42" s="30"/>
      <c r="Y42" s="30"/>
      <c r="Z42" s="30"/>
    </row>
    <row r="43" spans="1:26" x14ac:dyDescent="0.25">
      <c r="A43" s="30"/>
      <c r="B43" s="36"/>
      <c r="C43" s="40" t="s">
        <v>94</v>
      </c>
      <c r="D43" s="38"/>
      <c r="E43" s="38"/>
      <c r="F43" s="38"/>
      <c r="G43" s="38"/>
      <c r="H43" s="43"/>
      <c r="I43" s="41"/>
      <c r="J43" s="38"/>
      <c r="K43" s="38"/>
      <c r="L43" s="43"/>
      <c r="M43" s="43" t="s">
        <v>157</v>
      </c>
      <c r="N43" s="43"/>
      <c r="O43" s="43"/>
      <c r="P43" s="43"/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36"/>
      <c r="C44" s="40" t="s">
        <v>96</v>
      </c>
      <c r="D44" s="38"/>
      <c r="E44" s="38"/>
      <c r="F44" s="38"/>
      <c r="G44" s="38"/>
      <c r="H44" s="43"/>
      <c r="I44" s="41"/>
      <c r="J44" s="38"/>
      <c r="K44" s="38"/>
      <c r="L44" s="38"/>
      <c r="M44" s="38"/>
      <c r="N44" s="38"/>
      <c r="O44" s="38"/>
      <c r="P44" s="38"/>
      <c r="Q44" s="39"/>
      <c r="R44" s="30"/>
      <c r="S44" s="31"/>
      <c r="T44" s="31"/>
      <c r="U44" s="31"/>
      <c r="V44" s="31"/>
      <c r="W44" s="30"/>
      <c r="X44" s="30"/>
      <c r="Y44" s="30"/>
      <c r="Z44" s="30"/>
    </row>
    <row r="45" spans="1:26" x14ac:dyDescent="0.25">
      <c r="A45" s="30"/>
      <c r="B45" s="36"/>
      <c r="C45" s="40" t="s">
        <v>98</v>
      </c>
      <c r="D45" s="38"/>
      <c r="E45" s="38"/>
      <c r="F45" s="38"/>
      <c r="G45" s="38"/>
      <c r="H45" s="43"/>
      <c r="I45" s="41"/>
      <c r="J45" s="38"/>
      <c r="K45" s="38"/>
      <c r="L45" s="38"/>
      <c r="M45" s="38"/>
      <c r="N45" s="38"/>
      <c r="O45" s="38"/>
      <c r="P45" s="38"/>
      <c r="Q45" s="39"/>
      <c r="R45" s="30"/>
      <c r="S45" s="31"/>
      <c r="T45" s="31"/>
      <c r="U45" s="31"/>
      <c r="V45" s="31"/>
      <c r="W45" s="30"/>
      <c r="X45" s="30"/>
      <c r="Y45" s="30"/>
      <c r="Z45" s="30"/>
    </row>
    <row r="46" spans="1:26" x14ac:dyDescent="0.25">
      <c r="A46" s="30"/>
      <c r="B46" s="36"/>
      <c r="C46" s="45" t="s">
        <v>6</v>
      </c>
      <c r="D46" s="38"/>
      <c r="E46" s="38"/>
      <c r="F46" s="38"/>
      <c r="G46" s="38"/>
      <c r="H46" s="38"/>
      <c r="I46" s="44"/>
      <c r="J46" s="38"/>
      <c r="K46" s="38"/>
      <c r="L46" s="38"/>
      <c r="M46" s="38"/>
      <c r="N46" s="38"/>
      <c r="O46" s="38"/>
      <c r="P46" s="38"/>
      <c r="Q46" s="39"/>
      <c r="R46" s="30"/>
      <c r="S46" s="31"/>
      <c r="T46" s="31"/>
      <c r="U46" s="31"/>
      <c r="V46" s="31"/>
      <c r="W46" s="30"/>
      <c r="X46" s="30"/>
      <c r="Y46" s="30"/>
      <c r="Z46" s="30"/>
    </row>
    <row r="47" spans="1:26" x14ac:dyDescent="0.25">
      <c r="A47" s="30"/>
      <c r="B47" s="36"/>
      <c r="C47" s="40" t="s">
        <v>101</v>
      </c>
      <c r="D47" s="38"/>
      <c r="E47" s="38"/>
      <c r="F47" s="38"/>
      <c r="G47" s="38"/>
      <c r="H47" s="43"/>
      <c r="I47" s="44"/>
      <c r="J47" s="38"/>
      <c r="K47" s="38"/>
      <c r="L47" s="38"/>
      <c r="M47" s="38"/>
      <c r="N47" s="38"/>
      <c r="O47" s="38"/>
      <c r="P47" s="38"/>
      <c r="Q47" s="39"/>
      <c r="R47" s="30"/>
      <c r="S47" s="31"/>
      <c r="T47" s="31"/>
      <c r="U47" s="31"/>
      <c r="V47" s="31"/>
      <c r="W47" s="30"/>
      <c r="X47" s="30"/>
      <c r="Y47" s="30"/>
      <c r="Z47" s="30"/>
    </row>
    <row r="48" spans="1:26" x14ac:dyDescent="0.25">
      <c r="A48" s="30"/>
      <c r="B48" s="36"/>
      <c r="C48" s="40" t="s">
        <v>103</v>
      </c>
      <c r="D48" s="38"/>
      <c r="E48" s="38"/>
      <c r="F48" s="38"/>
      <c r="G48" s="38"/>
      <c r="H48" s="43" t="s">
        <v>157</v>
      </c>
      <c r="I48" s="44"/>
      <c r="J48" s="38"/>
      <c r="K48" s="38"/>
      <c r="L48" s="38"/>
      <c r="M48" s="38"/>
      <c r="N48" s="38"/>
      <c r="O48" s="38"/>
      <c r="P48" s="38"/>
      <c r="Q48" s="39"/>
      <c r="R48" s="30"/>
      <c r="S48" s="31"/>
      <c r="T48" s="31"/>
      <c r="U48" s="31"/>
      <c r="V48" s="31"/>
      <c r="W48" s="30"/>
      <c r="X48" s="30"/>
      <c r="Y48" s="30"/>
      <c r="Z48" s="30"/>
    </row>
    <row r="49" spans="1:26" x14ac:dyDescent="0.25">
      <c r="A49" s="30"/>
      <c r="B49" s="36"/>
      <c r="C49" s="40" t="s">
        <v>104</v>
      </c>
      <c r="D49" s="38"/>
      <c r="E49" s="38"/>
      <c r="F49" s="38"/>
      <c r="G49" s="38"/>
      <c r="H49" s="43"/>
      <c r="I49" s="41"/>
      <c r="J49" s="38"/>
      <c r="K49" s="38"/>
      <c r="L49" s="38"/>
      <c r="M49" s="38"/>
      <c r="N49" s="38"/>
      <c r="O49" s="38"/>
      <c r="P49" s="38"/>
      <c r="Q49" s="39"/>
      <c r="R49" s="30"/>
      <c r="S49" s="31"/>
      <c r="T49" s="31"/>
      <c r="U49" s="31"/>
      <c r="V49" s="31"/>
      <c r="W49" s="31"/>
      <c r="X49" s="31"/>
      <c r="Y49" s="30"/>
      <c r="Z49" s="30"/>
    </row>
    <row r="50" spans="1:26" x14ac:dyDescent="0.25">
      <c r="A50" s="30"/>
      <c r="B50" s="36"/>
      <c r="C50" s="40" t="s">
        <v>106</v>
      </c>
      <c r="D50" s="38"/>
      <c r="E50" s="38"/>
      <c r="F50" s="38"/>
      <c r="G50" s="38"/>
      <c r="H50" s="43"/>
      <c r="I50" s="44"/>
      <c r="J50" s="38"/>
      <c r="K50" s="38"/>
      <c r="L50" s="38"/>
      <c r="M50" s="38"/>
      <c r="N50" s="38"/>
      <c r="O50" s="38"/>
      <c r="P50" s="38"/>
      <c r="Q50" s="39"/>
      <c r="R50" s="30"/>
      <c r="S50" s="31"/>
      <c r="T50" s="31"/>
      <c r="U50" s="31"/>
      <c r="V50" s="31"/>
      <c r="W50" s="31"/>
      <c r="X50" s="31"/>
      <c r="Y50" s="30"/>
      <c r="Z50" s="30"/>
    </row>
    <row r="51" spans="1:26" x14ac:dyDescent="0.25">
      <c r="A51" s="30"/>
      <c r="B51" s="36"/>
      <c r="C51" s="45" t="s">
        <v>108</v>
      </c>
      <c r="D51" s="38"/>
      <c r="E51" s="38"/>
      <c r="F51" s="38"/>
      <c r="G51" s="38"/>
      <c r="H51" s="38"/>
      <c r="I51" s="44"/>
      <c r="J51" s="38"/>
      <c r="K51" s="38"/>
      <c r="L51" s="38"/>
      <c r="M51" s="38"/>
      <c r="N51" s="38"/>
      <c r="O51" s="38"/>
      <c r="P51" s="38"/>
      <c r="Q51" s="39"/>
      <c r="R51" s="30"/>
      <c r="S51" s="31"/>
      <c r="T51" s="31"/>
      <c r="U51" s="31"/>
      <c r="V51" s="31"/>
      <c r="W51" s="31"/>
      <c r="X51" s="31"/>
      <c r="Y51" s="30"/>
      <c r="Z51" s="30"/>
    </row>
    <row r="52" spans="1:26" x14ac:dyDescent="0.25">
      <c r="A52" s="30"/>
      <c r="B52" s="36"/>
      <c r="C52" s="40" t="s">
        <v>110</v>
      </c>
      <c r="D52" s="38"/>
      <c r="E52" s="38"/>
      <c r="F52" s="38"/>
      <c r="G52" s="38"/>
      <c r="H52" s="43"/>
      <c r="I52" s="44"/>
      <c r="J52" s="38"/>
      <c r="K52" s="38"/>
      <c r="L52" s="38"/>
      <c r="M52" s="38"/>
      <c r="N52" s="38"/>
      <c r="O52" s="38"/>
      <c r="P52" s="38"/>
      <c r="Q52" s="39"/>
      <c r="R52" s="30"/>
      <c r="S52" s="31"/>
      <c r="T52" s="31"/>
      <c r="U52" s="31"/>
      <c r="V52" s="31"/>
      <c r="W52" s="31"/>
      <c r="X52" s="31"/>
      <c r="Y52" s="30"/>
      <c r="Z52" s="30"/>
    </row>
    <row r="53" spans="1:26" ht="15.75" thickBot="1" x14ac:dyDescent="0.3">
      <c r="A53" s="30"/>
      <c r="B53" s="52"/>
      <c r="C53" s="53"/>
      <c r="D53" s="53"/>
      <c r="E53" s="53"/>
      <c r="F53" s="53"/>
      <c r="G53" s="53"/>
      <c r="H53" s="53"/>
      <c r="I53" s="54"/>
      <c r="J53" s="53"/>
      <c r="K53" s="53"/>
      <c r="L53" s="53"/>
      <c r="M53" s="53"/>
      <c r="N53" s="53"/>
      <c r="O53" s="53"/>
      <c r="P53" s="53"/>
      <c r="Q53" s="55"/>
      <c r="R53" s="30"/>
      <c r="S53" s="31"/>
      <c r="T53" s="31"/>
      <c r="U53" s="31"/>
      <c r="V53" s="31"/>
      <c r="W53" s="31"/>
      <c r="X53" s="31"/>
      <c r="Y53" s="30"/>
      <c r="Z53" s="30"/>
    </row>
    <row r="54" spans="1:26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59"/>
      <c r="L54" s="30"/>
      <c r="M54" s="30"/>
      <c r="N54" s="30"/>
      <c r="O54" s="30"/>
      <c r="P54" s="30"/>
      <c r="Q54" s="30"/>
      <c r="R54" s="30"/>
      <c r="S54" s="31"/>
      <c r="T54" s="31"/>
      <c r="U54" s="31"/>
      <c r="V54" s="31"/>
      <c r="W54" s="31"/>
      <c r="X54" s="31"/>
      <c r="Y54" s="30"/>
      <c r="Z54" s="30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2" zoomScaleNormal="100" workbookViewId="0">
      <selection activeCell="N21" sqref="N21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01"/>
      <c r="C2" s="499"/>
      <c r="D2" s="497" t="s">
        <v>186</v>
      </c>
      <c r="E2" s="498"/>
      <c r="F2" s="498"/>
      <c r="G2" s="498"/>
      <c r="H2" s="498"/>
      <c r="I2" s="498"/>
      <c r="J2" s="498"/>
      <c r="K2" s="498"/>
      <c r="L2" s="498"/>
      <c r="M2" s="498"/>
      <c r="N2" s="499"/>
      <c r="O2" s="499"/>
      <c r="P2" s="499"/>
      <c r="Q2" s="500"/>
      <c r="R2" s="30"/>
      <c r="S2" s="31"/>
      <c r="T2" s="31"/>
      <c r="U2" s="31"/>
      <c r="V2" s="31"/>
      <c r="W2" s="31"/>
      <c r="X2" s="31"/>
      <c r="Y2" s="30"/>
      <c r="Z2" s="30"/>
    </row>
    <row r="3" spans="1:26" ht="15.75" thickBot="1" x14ac:dyDescent="0.3">
      <c r="A3" s="30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30"/>
      <c r="S3" s="31"/>
      <c r="T3" s="31"/>
      <c r="U3" s="31"/>
      <c r="V3" s="31"/>
      <c r="W3" s="31"/>
      <c r="X3" s="31"/>
      <c r="Y3" s="30"/>
      <c r="Z3" s="30"/>
    </row>
    <row r="4" spans="1:26" x14ac:dyDescent="0.25">
      <c r="A4" s="30"/>
      <c r="B4" s="158"/>
      <c r="C4" s="475" t="str">
        <f>+'Valoración Datos'!C7:P7</f>
        <v>1. IDENTIFICACIÓN GENERAL</v>
      </c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159"/>
      <c r="R4" s="30"/>
      <c r="S4" s="31"/>
      <c r="T4" s="31"/>
      <c r="U4" s="31"/>
      <c r="V4" s="31"/>
      <c r="W4" s="31"/>
      <c r="X4" s="31"/>
      <c r="Y4" s="30"/>
      <c r="Z4" s="30"/>
    </row>
    <row r="5" spans="1:26" x14ac:dyDescent="0.25">
      <c r="A5" s="32"/>
      <c r="B5" s="479" t="str">
        <f>+'Valoración Datos'!B8:C8</f>
        <v>INSTITUCIÓN:</v>
      </c>
      <c r="C5" s="480"/>
      <c r="D5" s="520" t="str">
        <f>+'Valoración Datos'!D8</f>
        <v>Gobierno Autónomo Descentralizado de la Provincia del Carchi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150"/>
      <c r="R5" s="32"/>
      <c r="S5" s="33"/>
      <c r="T5" s="33"/>
      <c r="V5" s="33"/>
      <c r="W5" s="33"/>
      <c r="X5" s="33"/>
      <c r="Y5" s="32"/>
      <c r="Z5" s="32"/>
    </row>
    <row r="6" spans="1:26" x14ac:dyDescent="0.25">
      <c r="A6" s="32"/>
      <c r="B6" s="479" t="str">
        <f>+'Valoración Datos'!B9:C9</f>
        <v>UNIDAD O PROCESO:</v>
      </c>
      <c r="C6" s="480"/>
      <c r="D6" s="521" t="str">
        <f>+'Valoración Datos'!D9</f>
        <v>Dirección de Planificación para el Desarrollo</v>
      </c>
      <c r="E6" s="521"/>
      <c r="F6" s="521"/>
      <c r="G6" s="521"/>
      <c r="H6" s="521"/>
      <c r="I6" s="521"/>
      <c r="J6" s="521"/>
      <c r="K6" s="521"/>
      <c r="L6" s="522"/>
      <c r="M6" s="521"/>
      <c r="N6" s="521"/>
      <c r="O6" s="521"/>
      <c r="P6" s="521"/>
      <c r="Q6" s="150"/>
      <c r="R6" s="32"/>
      <c r="S6" s="33"/>
      <c r="T6" s="33"/>
      <c r="U6" s="33"/>
      <c r="V6" s="33"/>
      <c r="W6" s="33"/>
      <c r="X6" s="33"/>
      <c r="Y6" s="32"/>
      <c r="Z6" s="32"/>
    </row>
    <row r="7" spans="1:26" ht="15.75" customHeight="1" thickBot="1" x14ac:dyDescent="0.3">
      <c r="A7" s="60"/>
      <c r="B7" s="517" t="str">
        <f>+'Valoración Datos'!B10:C10</f>
        <v>PUESTO ESPECÍFICO:</v>
      </c>
      <c r="C7" s="518"/>
      <c r="D7" s="493" t="str">
        <f>+'Valoración Datos'!D10</f>
        <v>Analista de Seguimiento y Control de Calidad</v>
      </c>
      <c r="E7" s="494"/>
      <c r="F7" s="494"/>
      <c r="G7" s="494"/>
      <c r="H7" s="494"/>
      <c r="I7" s="494"/>
      <c r="J7" s="494"/>
      <c r="K7" s="495"/>
      <c r="L7" s="178" t="s">
        <v>4</v>
      </c>
      <c r="M7" s="519" t="str">
        <f>+'Valoración Datos'!M10</f>
        <v>018</v>
      </c>
      <c r="N7" s="519"/>
      <c r="O7" s="519"/>
      <c r="P7" s="519"/>
      <c r="Q7" s="151"/>
      <c r="R7" s="60"/>
      <c r="S7" s="61"/>
      <c r="T7" s="61"/>
      <c r="U7" s="61"/>
      <c r="V7" s="61"/>
      <c r="W7" s="61"/>
      <c r="X7" s="61"/>
      <c r="Y7" s="60"/>
      <c r="Z7" s="60"/>
    </row>
    <row r="8" spans="1:26" ht="15.75" hidden="1" thickBot="1" x14ac:dyDescent="0.3">
      <c r="A8" s="30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30"/>
      <c r="S8" s="31"/>
      <c r="T8" s="31"/>
      <c r="U8" s="31"/>
      <c r="V8" s="31"/>
      <c r="W8" s="31"/>
      <c r="X8" s="31"/>
      <c r="Y8" s="30"/>
      <c r="Z8" s="30"/>
    </row>
    <row r="9" spans="1:26" x14ac:dyDescent="0.25">
      <c r="A9" s="30"/>
      <c r="B9" s="158"/>
      <c r="C9" s="475" t="str">
        <f>+'Valoración Datos'!C12:P12</f>
        <v>2. PERFIL DE COMPETENCIAS DEL PUESTO</v>
      </c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159"/>
      <c r="R9" s="30"/>
      <c r="S9" s="31"/>
      <c r="Y9" s="30"/>
      <c r="Z9" s="30"/>
    </row>
    <row r="10" spans="1:26" x14ac:dyDescent="0.25">
      <c r="A10" s="30"/>
      <c r="B10" s="36"/>
      <c r="C10" s="38"/>
      <c r="D10" s="38"/>
      <c r="E10" s="38"/>
      <c r="F10" s="38"/>
      <c r="G10" s="38"/>
      <c r="H10" s="38"/>
      <c r="I10" s="37"/>
      <c r="J10" s="38"/>
      <c r="K10" s="38"/>
      <c r="L10" s="38"/>
      <c r="M10" s="38"/>
      <c r="N10" s="38"/>
      <c r="O10" s="38"/>
      <c r="P10" s="38"/>
      <c r="Q10" s="39"/>
      <c r="R10" s="30"/>
      <c r="S10" s="31"/>
      <c r="Y10" s="30"/>
      <c r="Z10" s="30"/>
    </row>
    <row r="11" spans="1:26" x14ac:dyDescent="0.25">
      <c r="A11" s="30"/>
      <c r="B11" s="36"/>
      <c r="C11" s="179" t="s">
        <v>120</v>
      </c>
      <c r="D11" s="38"/>
      <c r="E11" s="38"/>
      <c r="F11" s="38"/>
      <c r="G11" s="38"/>
      <c r="H11" s="38"/>
      <c r="I11" s="41"/>
      <c r="J11" s="38"/>
      <c r="K11" s="179" t="s">
        <v>121</v>
      </c>
      <c r="L11" s="38"/>
      <c r="M11" s="38"/>
      <c r="N11" s="38"/>
      <c r="O11" s="38"/>
      <c r="P11" s="38"/>
      <c r="Q11" s="39"/>
      <c r="R11" s="30"/>
      <c r="S11" s="31"/>
      <c r="Y11" s="30"/>
      <c r="Z11" s="30"/>
    </row>
    <row r="12" spans="1:26" x14ac:dyDescent="0.25">
      <c r="A12" s="30"/>
      <c r="B12" s="36"/>
      <c r="C12" s="38"/>
      <c r="D12" s="38"/>
      <c r="E12" s="38"/>
      <c r="F12" s="38"/>
      <c r="G12" s="38"/>
      <c r="H12" s="38"/>
      <c r="I12" s="41"/>
      <c r="J12" s="38"/>
      <c r="K12" s="38"/>
      <c r="L12" s="38"/>
      <c r="M12" s="38"/>
      <c r="N12" s="38"/>
      <c r="O12" s="38"/>
      <c r="P12" s="38"/>
      <c r="Q12" s="39"/>
      <c r="R12" s="30"/>
      <c r="S12" s="31"/>
      <c r="Y12" s="30"/>
      <c r="Z12" s="30"/>
    </row>
    <row r="13" spans="1:26" x14ac:dyDescent="0.25">
      <c r="A13" s="30"/>
      <c r="B13" s="36"/>
      <c r="C13" s="40" t="s">
        <v>91</v>
      </c>
      <c r="D13" s="38"/>
      <c r="E13" s="38"/>
      <c r="F13" s="62">
        <f>+'Valoración Datos'!H15</f>
        <v>0</v>
      </c>
      <c r="G13" s="38"/>
      <c r="H13" s="181">
        <v>15</v>
      </c>
      <c r="I13" s="41"/>
      <c r="J13" s="38"/>
      <c r="K13" s="45" t="s">
        <v>92</v>
      </c>
      <c r="L13" s="38"/>
      <c r="M13" s="38"/>
      <c r="N13" s="38"/>
      <c r="O13" s="38"/>
      <c r="P13" s="38"/>
      <c r="Q13" s="39"/>
      <c r="R13" s="30"/>
      <c r="S13" s="31"/>
      <c r="Y13" s="30"/>
      <c r="Z13" s="30"/>
    </row>
    <row r="14" spans="1:26" x14ac:dyDescent="0.25">
      <c r="A14" s="30"/>
      <c r="B14" s="36"/>
      <c r="C14" s="40" t="s">
        <v>93</v>
      </c>
      <c r="D14" s="38"/>
      <c r="E14" s="38"/>
      <c r="F14" s="63">
        <f>+'Valoración Datos'!H16</f>
        <v>0</v>
      </c>
      <c r="G14" s="38"/>
      <c r="H14" s="181">
        <v>45</v>
      </c>
      <c r="I14" s="41"/>
      <c r="J14" s="38"/>
      <c r="K14" s="40" t="s">
        <v>94</v>
      </c>
      <c r="L14" s="40" t="s">
        <v>136</v>
      </c>
      <c r="M14" s="38"/>
      <c r="N14" s="62">
        <f>+'Valoración Datos'!P16</f>
        <v>0</v>
      </c>
      <c r="O14" s="38"/>
      <c r="P14" s="181">
        <v>14</v>
      </c>
      <c r="Q14" s="39"/>
      <c r="R14" s="30"/>
      <c r="S14" s="31"/>
      <c r="Y14" s="30"/>
      <c r="Z14" s="30"/>
    </row>
    <row r="15" spans="1:26" x14ac:dyDescent="0.25">
      <c r="A15" s="30"/>
      <c r="B15" s="36"/>
      <c r="C15" s="40" t="s">
        <v>95</v>
      </c>
      <c r="D15" s="38"/>
      <c r="E15" s="38"/>
      <c r="F15" s="63">
        <f>+'Valoración Datos'!H17</f>
        <v>0</v>
      </c>
      <c r="G15" s="38"/>
      <c r="H15" s="181">
        <v>85</v>
      </c>
      <c r="I15" s="41"/>
      <c r="J15" s="38"/>
      <c r="K15" s="40" t="s">
        <v>96</v>
      </c>
      <c r="L15" s="40" t="s">
        <v>136</v>
      </c>
      <c r="M15" s="38"/>
      <c r="N15" s="63">
        <f>+'Valoración Datos'!P17</f>
        <v>0</v>
      </c>
      <c r="O15" s="38"/>
      <c r="P15" s="181">
        <v>28</v>
      </c>
      <c r="Q15" s="39"/>
      <c r="R15" s="30"/>
      <c r="S15" s="31"/>
      <c r="Y15" s="30"/>
      <c r="Z15" s="30"/>
    </row>
    <row r="16" spans="1:26" x14ac:dyDescent="0.25">
      <c r="A16" s="30"/>
      <c r="B16" s="36"/>
      <c r="C16" s="40" t="s">
        <v>97</v>
      </c>
      <c r="D16" s="38"/>
      <c r="E16" s="38"/>
      <c r="F16" s="63">
        <f>+'Valoración Datos'!H18</f>
        <v>0</v>
      </c>
      <c r="G16" s="38"/>
      <c r="H16" s="181">
        <v>125</v>
      </c>
      <c r="I16" s="41"/>
      <c r="J16" s="38"/>
      <c r="K16" s="40" t="s">
        <v>98</v>
      </c>
      <c r="L16" s="40" t="s">
        <v>137</v>
      </c>
      <c r="M16" s="38"/>
      <c r="N16" s="64">
        <f>+'Valoración Datos'!P18</f>
        <v>0</v>
      </c>
      <c r="O16" s="38"/>
      <c r="P16" s="181">
        <v>42</v>
      </c>
      <c r="Q16" s="39"/>
      <c r="R16" s="30"/>
      <c r="S16" s="31"/>
      <c r="Y16" s="30"/>
      <c r="Z16" s="30"/>
    </row>
    <row r="17" spans="1:26" x14ac:dyDescent="0.25">
      <c r="A17" s="30"/>
      <c r="B17" s="36"/>
      <c r="C17" s="40" t="s">
        <v>99</v>
      </c>
      <c r="D17" s="38"/>
      <c r="E17" s="38"/>
      <c r="F17" s="63" t="str">
        <f>+'Valoración Datos'!H19</f>
        <v>x</v>
      </c>
      <c r="G17" s="38"/>
      <c r="H17" s="181">
        <v>140</v>
      </c>
      <c r="I17" s="41"/>
      <c r="J17" s="38"/>
      <c r="K17" s="45" t="s">
        <v>6</v>
      </c>
      <c r="L17" s="40"/>
      <c r="M17" s="38"/>
      <c r="N17" s="65"/>
      <c r="O17" s="38"/>
      <c r="P17" s="65"/>
      <c r="Q17" s="39"/>
      <c r="R17" s="30"/>
      <c r="S17" s="31"/>
      <c r="Y17" s="30"/>
      <c r="Z17" s="30"/>
    </row>
    <row r="18" spans="1:26" x14ac:dyDescent="0.25">
      <c r="A18" s="30"/>
      <c r="B18" s="36"/>
      <c r="C18" s="40" t="s">
        <v>100</v>
      </c>
      <c r="D18" s="38"/>
      <c r="E18" s="38"/>
      <c r="F18" s="63">
        <f>+'Valoración Datos'!H20</f>
        <v>0</v>
      </c>
      <c r="G18" s="38"/>
      <c r="H18" s="181">
        <v>155</v>
      </c>
      <c r="I18" s="41"/>
      <c r="J18" s="38"/>
      <c r="K18" s="40" t="s">
        <v>101</v>
      </c>
      <c r="L18" s="40" t="s">
        <v>138</v>
      </c>
      <c r="M18" s="38"/>
      <c r="N18" s="62">
        <f>+'Valoración Datos'!P20</f>
        <v>0</v>
      </c>
      <c r="O18" s="38"/>
      <c r="P18" s="181">
        <v>56</v>
      </c>
      <c r="Q18" s="39"/>
      <c r="R18" s="30"/>
      <c r="S18" s="31"/>
      <c r="Y18" s="30"/>
      <c r="Z18" s="30"/>
    </row>
    <row r="19" spans="1:26" x14ac:dyDescent="0.25">
      <c r="A19" s="30"/>
      <c r="B19" s="36"/>
      <c r="C19" s="40" t="s">
        <v>102</v>
      </c>
      <c r="D19" s="38"/>
      <c r="E19" s="38"/>
      <c r="F19" s="64">
        <f>+'Valoración Datos'!H21</f>
        <v>0</v>
      </c>
      <c r="G19" s="38"/>
      <c r="H19" s="181">
        <v>170</v>
      </c>
      <c r="I19" s="41"/>
      <c r="J19" s="38"/>
      <c r="K19" s="40" t="s">
        <v>103</v>
      </c>
      <c r="L19" s="40" t="s">
        <v>139</v>
      </c>
      <c r="M19" s="38"/>
      <c r="N19" s="63" t="str">
        <f>+'Valoración Datos'!P21</f>
        <v>x</v>
      </c>
      <c r="O19" s="38"/>
      <c r="P19" s="181">
        <v>70</v>
      </c>
      <c r="Q19" s="39"/>
      <c r="R19" s="30"/>
      <c r="S19" s="31"/>
      <c r="Y19" s="30"/>
      <c r="Z19" s="30"/>
    </row>
    <row r="20" spans="1:26" x14ac:dyDescent="0.25">
      <c r="A20" s="30"/>
      <c r="B20" s="36"/>
      <c r="C20" s="38"/>
      <c r="D20" s="38"/>
      <c r="E20" s="38"/>
      <c r="F20" s="38"/>
      <c r="G20" s="38"/>
      <c r="H20" s="38"/>
      <c r="I20" s="41"/>
      <c r="J20" s="38"/>
      <c r="K20" s="40" t="s">
        <v>104</v>
      </c>
      <c r="L20" s="40" t="s">
        <v>140</v>
      </c>
      <c r="M20" s="38"/>
      <c r="N20" s="63">
        <f>+'Valoración Datos'!P22</f>
        <v>0</v>
      </c>
      <c r="O20" s="38"/>
      <c r="P20" s="181">
        <v>84</v>
      </c>
      <c r="Q20" s="39"/>
      <c r="R20" s="30"/>
      <c r="S20" s="31"/>
      <c r="Y20" s="30"/>
      <c r="Z20" s="30"/>
    </row>
    <row r="21" spans="1:26" x14ac:dyDescent="0.25">
      <c r="A21" s="30"/>
      <c r="B21" s="36"/>
      <c r="C21" s="40" t="s">
        <v>105</v>
      </c>
      <c r="D21" s="38"/>
      <c r="E21" s="38"/>
      <c r="F21" s="62">
        <f>+'Valoración Datos'!H23</f>
        <v>0</v>
      </c>
      <c r="G21" s="38"/>
      <c r="H21" s="181">
        <v>10</v>
      </c>
      <c r="I21" s="41"/>
      <c r="J21" s="38"/>
      <c r="K21" s="40" t="s">
        <v>106</v>
      </c>
      <c r="L21" s="40" t="s">
        <v>141</v>
      </c>
      <c r="M21" s="38"/>
      <c r="N21" s="64">
        <f>+'Valoración Datos'!P23</f>
        <v>0</v>
      </c>
      <c r="O21" s="38"/>
      <c r="P21" s="181">
        <v>100</v>
      </c>
      <c r="Q21" s="39"/>
      <c r="R21" s="30"/>
      <c r="S21" s="31"/>
      <c r="Y21" s="30"/>
      <c r="Z21" s="30"/>
    </row>
    <row r="22" spans="1:26" x14ac:dyDescent="0.25">
      <c r="A22" s="30"/>
      <c r="B22" s="36"/>
      <c r="C22" s="40" t="s">
        <v>107</v>
      </c>
      <c r="D22" s="38"/>
      <c r="E22" s="38"/>
      <c r="F22" s="63">
        <f>+'Valoración Datos'!H24</f>
        <v>0</v>
      </c>
      <c r="G22" s="38"/>
      <c r="H22" s="181">
        <v>20</v>
      </c>
      <c r="I22" s="41"/>
      <c r="J22" s="38"/>
      <c r="K22" s="45" t="s">
        <v>108</v>
      </c>
      <c r="L22" s="40"/>
      <c r="M22" s="38"/>
      <c r="N22" s="65"/>
      <c r="O22" s="38"/>
      <c r="P22" s="65"/>
      <c r="Q22" s="39"/>
      <c r="R22" s="30"/>
      <c r="S22" s="31"/>
      <c r="Y22" s="30"/>
      <c r="Z22" s="30"/>
    </row>
    <row r="23" spans="1:26" x14ac:dyDescent="0.25">
      <c r="A23" s="30"/>
      <c r="B23" s="36"/>
      <c r="C23" s="40" t="s">
        <v>109</v>
      </c>
      <c r="D23" s="38"/>
      <c r="E23" s="38"/>
      <c r="F23" s="64">
        <f>+'Valoración Datos'!H25</f>
        <v>0</v>
      </c>
      <c r="G23" s="38"/>
      <c r="H23" s="181">
        <v>30</v>
      </c>
      <c r="I23" s="41"/>
      <c r="J23" s="38"/>
      <c r="K23" s="40" t="s">
        <v>110</v>
      </c>
      <c r="L23" s="40" t="s">
        <v>142</v>
      </c>
      <c r="M23" s="38"/>
      <c r="N23" s="66">
        <f>+'Valoración Datos'!P25</f>
        <v>0</v>
      </c>
      <c r="O23" s="38"/>
      <c r="P23" s="181">
        <v>100</v>
      </c>
      <c r="Q23" s="39"/>
      <c r="R23" s="30"/>
      <c r="S23" s="31"/>
      <c r="Y23" s="30"/>
      <c r="Z23" s="30"/>
    </row>
    <row r="24" spans="1:26" x14ac:dyDescent="0.25">
      <c r="A24" s="30"/>
      <c r="B24" s="47"/>
      <c r="C24" s="48"/>
      <c r="D24" s="48"/>
      <c r="E24" s="48"/>
      <c r="F24" s="48"/>
      <c r="G24" s="48"/>
      <c r="H24" s="48"/>
      <c r="I24" s="49"/>
      <c r="J24" s="48"/>
      <c r="K24" s="48"/>
      <c r="L24" s="48"/>
      <c r="M24" s="48"/>
      <c r="N24" s="48"/>
      <c r="O24" s="48"/>
      <c r="P24" s="48"/>
      <c r="Q24" s="67"/>
      <c r="R24" s="30"/>
      <c r="S24" s="31"/>
      <c r="Y24" s="30"/>
      <c r="Z24" s="30"/>
    </row>
    <row r="25" spans="1:26" x14ac:dyDescent="0.25">
      <c r="A25" s="30"/>
      <c r="B25" s="36"/>
      <c r="C25" s="38"/>
      <c r="D25" s="38"/>
      <c r="E25" s="38"/>
      <c r="F25" s="38"/>
      <c r="G25" s="38"/>
      <c r="H25" s="38"/>
      <c r="I25" s="41"/>
      <c r="J25" s="38"/>
      <c r="K25" s="38"/>
      <c r="L25" s="38"/>
      <c r="M25" s="38"/>
      <c r="N25" s="38"/>
      <c r="O25" s="38"/>
      <c r="P25" s="38"/>
      <c r="Q25" s="39"/>
      <c r="R25" s="30"/>
      <c r="S25" s="31"/>
      <c r="Y25" s="30"/>
      <c r="Z25" s="30"/>
    </row>
    <row r="26" spans="1:26" x14ac:dyDescent="0.25">
      <c r="A26" s="30"/>
      <c r="B26" s="36"/>
      <c r="C26" s="179" t="s">
        <v>123</v>
      </c>
      <c r="D26" s="38"/>
      <c r="E26" s="38"/>
      <c r="F26" s="38"/>
      <c r="G26" s="38"/>
      <c r="H26" s="38"/>
      <c r="I26" s="41"/>
      <c r="J26" s="38"/>
      <c r="K26" s="179" t="s">
        <v>124</v>
      </c>
      <c r="L26" s="38"/>
      <c r="M26" s="38"/>
      <c r="N26" s="38"/>
      <c r="O26" s="38"/>
      <c r="P26" s="38"/>
      <c r="Q26" s="39"/>
      <c r="R26" s="30"/>
      <c r="S26" s="31"/>
      <c r="Y26" s="30"/>
      <c r="Z26" s="30"/>
    </row>
    <row r="27" spans="1:26" x14ac:dyDescent="0.25">
      <c r="A27" s="30"/>
      <c r="B27" s="36"/>
      <c r="C27" s="38"/>
      <c r="D27" s="51">
        <v>1</v>
      </c>
      <c r="E27" s="38"/>
      <c r="F27" s="62">
        <f>+'Valoración Datos'!D30</f>
        <v>0</v>
      </c>
      <c r="G27" s="38"/>
      <c r="H27" s="181">
        <v>20</v>
      </c>
      <c r="I27" s="41"/>
      <c r="J27" s="38"/>
      <c r="K27" s="38"/>
      <c r="L27" s="51">
        <v>1</v>
      </c>
      <c r="M27" s="38"/>
      <c r="N27" s="62">
        <f>+'Valoración Datos'!L30</f>
        <v>0</v>
      </c>
      <c r="O27" s="38"/>
      <c r="P27" s="181">
        <v>20</v>
      </c>
      <c r="Q27" s="39"/>
      <c r="R27" s="30"/>
      <c r="S27" s="31"/>
      <c r="Y27" s="30"/>
      <c r="Z27" s="30"/>
    </row>
    <row r="28" spans="1:26" x14ac:dyDescent="0.25">
      <c r="A28" s="30"/>
      <c r="B28" s="36"/>
      <c r="C28" s="38"/>
      <c r="D28" s="51">
        <v>2</v>
      </c>
      <c r="E28" s="38"/>
      <c r="F28" s="63" t="str">
        <f>+'Valoración Datos'!E30</f>
        <v>x</v>
      </c>
      <c r="G28" s="38"/>
      <c r="H28" s="181">
        <v>40</v>
      </c>
      <c r="I28" s="41"/>
      <c r="J28" s="38"/>
      <c r="K28" s="38"/>
      <c r="L28" s="51">
        <v>2</v>
      </c>
      <c r="M28" s="38"/>
      <c r="N28" s="63" t="str">
        <f>+'Valoración Datos'!M30</f>
        <v>x</v>
      </c>
      <c r="O28" s="38"/>
      <c r="P28" s="181">
        <v>40</v>
      </c>
      <c r="Q28" s="39"/>
      <c r="R28" s="30"/>
      <c r="S28" s="31"/>
      <c r="Y28" s="30"/>
      <c r="Z28" s="30"/>
    </row>
    <row r="29" spans="1:26" x14ac:dyDescent="0.25">
      <c r="A29" s="30"/>
      <c r="B29" s="36"/>
      <c r="C29" s="38"/>
      <c r="D29" s="51">
        <v>3</v>
      </c>
      <c r="E29" s="38"/>
      <c r="F29" s="63">
        <f>+'Valoración Datos'!F30</f>
        <v>0</v>
      </c>
      <c r="G29" s="38"/>
      <c r="H29" s="181">
        <v>60</v>
      </c>
      <c r="I29" s="41"/>
      <c r="J29" s="38"/>
      <c r="K29" s="38"/>
      <c r="L29" s="51">
        <v>3</v>
      </c>
      <c r="M29" s="38"/>
      <c r="N29" s="63">
        <f>+'Valoración Datos'!N30</f>
        <v>0</v>
      </c>
      <c r="O29" s="38"/>
      <c r="P29" s="181">
        <v>60</v>
      </c>
      <c r="Q29" s="39"/>
      <c r="R29" s="30"/>
      <c r="S29" s="31"/>
      <c r="Y29" s="30"/>
      <c r="Z29" s="30"/>
    </row>
    <row r="30" spans="1:26" x14ac:dyDescent="0.25">
      <c r="A30" s="30"/>
      <c r="B30" s="36"/>
      <c r="C30" s="38"/>
      <c r="D30" s="51">
        <v>4</v>
      </c>
      <c r="E30" s="38"/>
      <c r="F30" s="63">
        <f>+'Valoración Datos'!G30</f>
        <v>0</v>
      </c>
      <c r="G30" s="38"/>
      <c r="H30" s="181">
        <v>80</v>
      </c>
      <c r="I30" s="41"/>
      <c r="J30" s="38"/>
      <c r="K30" s="38"/>
      <c r="L30" s="51">
        <v>4</v>
      </c>
      <c r="M30" s="38"/>
      <c r="N30" s="63">
        <f>+'Valoración Datos'!O30</f>
        <v>0</v>
      </c>
      <c r="O30" s="38"/>
      <c r="P30" s="181">
        <v>80</v>
      </c>
      <c r="Q30" s="39"/>
      <c r="R30" s="30"/>
      <c r="S30" s="31"/>
      <c r="Y30" s="30"/>
      <c r="Z30" s="30"/>
    </row>
    <row r="31" spans="1:26" x14ac:dyDescent="0.25">
      <c r="A31" s="30"/>
      <c r="B31" s="36"/>
      <c r="C31" s="38"/>
      <c r="D31" s="51">
        <v>5</v>
      </c>
      <c r="E31" s="38"/>
      <c r="F31" s="64">
        <f>+'Valoración Datos'!H30</f>
        <v>0</v>
      </c>
      <c r="G31" s="38"/>
      <c r="H31" s="181">
        <v>100</v>
      </c>
      <c r="I31" s="41"/>
      <c r="J31" s="38"/>
      <c r="K31" s="38"/>
      <c r="L31" s="51">
        <v>5</v>
      </c>
      <c r="M31" s="38"/>
      <c r="N31" s="64">
        <f>+'Valoración Datos'!P30</f>
        <v>0</v>
      </c>
      <c r="O31" s="38"/>
      <c r="P31" s="181">
        <v>100</v>
      </c>
      <c r="Q31" s="39"/>
      <c r="R31" s="30"/>
      <c r="S31" s="31"/>
      <c r="Y31" s="30"/>
      <c r="Z31" s="30"/>
    </row>
    <row r="32" spans="1:26" ht="15.75" thickBot="1" x14ac:dyDescent="0.3">
      <c r="A32" s="30"/>
      <c r="B32" s="52"/>
      <c r="C32" s="53"/>
      <c r="D32" s="53"/>
      <c r="E32" s="53"/>
      <c r="F32" s="53"/>
      <c r="G32" s="53"/>
      <c r="H32" s="53"/>
      <c r="I32" s="58"/>
      <c r="J32" s="53"/>
      <c r="K32" s="53"/>
      <c r="L32" s="53"/>
      <c r="M32" s="53"/>
      <c r="N32" s="53"/>
      <c r="O32" s="53"/>
      <c r="P32" s="53"/>
      <c r="Q32" s="55"/>
      <c r="R32" s="30"/>
      <c r="S32" s="31"/>
      <c r="Y32" s="30"/>
      <c r="Z32" s="30"/>
    </row>
    <row r="33" spans="1:26" ht="15.75" hidden="1" thickBot="1" x14ac:dyDescent="0.3">
      <c r="A33" s="30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  <c r="R33" s="30"/>
      <c r="S33" s="31"/>
      <c r="Y33" s="30"/>
      <c r="Z33" s="30"/>
    </row>
    <row r="34" spans="1:26" x14ac:dyDescent="0.25">
      <c r="A34" s="30"/>
      <c r="B34" s="158"/>
      <c r="C34" s="475" t="str">
        <f>+'Valoración Datos'!C33:P33</f>
        <v>3. COMPLEJIDAD DEL PUESTO</v>
      </c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159"/>
      <c r="R34" s="30"/>
      <c r="S34" s="31"/>
      <c r="Y34" s="30"/>
      <c r="Z34" s="30"/>
    </row>
    <row r="35" spans="1:26" x14ac:dyDescent="0.25">
      <c r="A35" s="30"/>
      <c r="B35" s="36"/>
      <c r="C35" s="38"/>
      <c r="D35" s="38"/>
      <c r="E35" s="38"/>
      <c r="F35" s="38"/>
      <c r="G35" s="38"/>
      <c r="H35" s="38"/>
      <c r="I35" s="37"/>
      <c r="J35" s="38"/>
      <c r="K35" s="38"/>
      <c r="L35" s="38"/>
      <c r="M35" s="38"/>
      <c r="N35" s="38"/>
      <c r="O35" s="38"/>
      <c r="P35" s="38"/>
      <c r="Q35" s="39"/>
      <c r="R35" s="30"/>
      <c r="S35" s="31"/>
      <c r="Y35" s="30"/>
      <c r="Z35" s="30"/>
    </row>
    <row r="36" spans="1:26" x14ac:dyDescent="0.25">
      <c r="A36" s="30"/>
      <c r="B36" s="36"/>
      <c r="C36" s="179" t="s">
        <v>125</v>
      </c>
      <c r="D36" s="38"/>
      <c r="E36" s="38"/>
      <c r="F36" s="38"/>
      <c r="G36" s="38"/>
      <c r="H36" s="38"/>
      <c r="I36" s="41"/>
      <c r="J36" s="38"/>
      <c r="K36" s="179" t="s">
        <v>126</v>
      </c>
      <c r="L36" s="38"/>
      <c r="M36" s="38"/>
      <c r="N36" s="38"/>
      <c r="O36" s="38"/>
      <c r="P36" s="38"/>
      <c r="Q36" s="39"/>
      <c r="R36" s="30"/>
      <c r="S36" s="31"/>
      <c r="Y36" s="30"/>
      <c r="Z36" s="30"/>
    </row>
    <row r="37" spans="1:26" x14ac:dyDescent="0.25">
      <c r="A37" s="30"/>
      <c r="B37" s="36"/>
      <c r="C37" s="38"/>
      <c r="D37" s="51">
        <v>1</v>
      </c>
      <c r="E37" s="38"/>
      <c r="F37" s="62">
        <f>+'Valoración Datos'!D36</f>
        <v>0</v>
      </c>
      <c r="G37" s="38"/>
      <c r="H37" s="181">
        <v>20</v>
      </c>
      <c r="I37" s="41"/>
      <c r="J37" s="38"/>
      <c r="K37" s="38"/>
      <c r="L37" s="51">
        <v>1</v>
      </c>
      <c r="M37" s="38"/>
      <c r="N37" s="62">
        <f>+'Valoración Datos'!$L$36</f>
        <v>0</v>
      </c>
      <c r="O37" s="38"/>
      <c r="P37" s="181">
        <v>20</v>
      </c>
      <c r="Q37" s="39"/>
      <c r="R37" s="30"/>
      <c r="S37" s="31"/>
      <c r="Y37" s="30"/>
      <c r="Z37" s="30"/>
    </row>
    <row r="38" spans="1:26" x14ac:dyDescent="0.25">
      <c r="A38" s="30"/>
      <c r="B38" s="36"/>
      <c r="C38" s="38"/>
      <c r="D38" s="51">
        <v>2</v>
      </c>
      <c r="E38" s="38"/>
      <c r="F38" s="63" t="str">
        <f>+'Valoración Datos'!E36</f>
        <v>x</v>
      </c>
      <c r="G38" s="38"/>
      <c r="H38" s="181">
        <v>40</v>
      </c>
      <c r="I38" s="41"/>
      <c r="J38" s="38"/>
      <c r="K38" s="38"/>
      <c r="L38" s="51">
        <v>2</v>
      </c>
      <c r="M38" s="38"/>
      <c r="N38" s="63" t="str">
        <f>+'Valoración Datos'!$M$36</f>
        <v>x</v>
      </c>
      <c r="O38" s="38"/>
      <c r="P38" s="181">
        <v>40</v>
      </c>
      <c r="Q38" s="39"/>
      <c r="R38" s="30"/>
      <c r="S38" s="31"/>
      <c r="Y38" s="30"/>
      <c r="Z38" s="30"/>
    </row>
    <row r="39" spans="1:26" x14ac:dyDescent="0.25">
      <c r="A39" s="30"/>
      <c r="B39" s="36"/>
      <c r="C39" s="38"/>
      <c r="D39" s="51">
        <v>3</v>
      </c>
      <c r="E39" s="38"/>
      <c r="F39" s="63">
        <f>+'Valoración Datos'!F36</f>
        <v>0</v>
      </c>
      <c r="G39" s="38"/>
      <c r="H39" s="181">
        <v>60</v>
      </c>
      <c r="I39" s="41"/>
      <c r="J39" s="38"/>
      <c r="K39" s="38"/>
      <c r="L39" s="51">
        <v>3</v>
      </c>
      <c r="M39" s="38"/>
      <c r="N39" s="63">
        <f>+'Valoración Datos'!$N36</f>
        <v>0</v>
      </c>
      <c r="O39" s="38"/>
      <c r="P39" s="181">
        <v>60</v>
      </c>
      <c r="Q39" s="39"/>
      <c r="R39" s="30"/>
      <c r="S39" s="31"/>
      <c r="Y39" s="30"/>
      <c r="Z39" s="30"/>
    </row>
    <row r="40" spans="1:26" x14ac:dyDescent="0.25">
      <c r="A40" s="30"/>
      <c r="B40" s="36"/>
      <c r="C40" s="38"/>
      <c r="D40" s="51">
        <v>4</v>
      </c>
      <c r="E40" s="38"/>
      <c r="F40" s="63">
        <f>+'Valoración Datos'!G36</f>
        <v>0</v>
      </c>
      <c r="G40" s="38"/>
      <c r="H40" s="181">
        <v>80</v>
      </c>
      <c r="I40" s="41"/>
      <c r="J40" s="38"/>
      <c r="K40" s="38"/>
      <c r="L40" s="51">
        <v>4</v>
      </c>
      <c r="M40" s="38"/>
      <c r="N40" s="63">
        <f>+'Valoración Datos'!$O36</f>
        <v>0</v>
      </c>
      <c r="O40" s="38"/>
      <c r="P40" s="181">
        <v>80</v>
      </c>
      <c r="Q40" s="39"/>
      <c r="R40" s="30"/>
      <c r="S40" s="31"/>
      <c r="Y40" s="30"/>
      <c r="Z40" s="30"/>
    </row>
    <row r="41" spans="1:26" x14ac:dyDescent="0.25">
      <c r="A41" s="30"/>
      <c r="B41" s="36"/>
      <c r="C41" s="38"/>
      <c r="D41" s="51">
        <v>5</v>
      </c>
      <c r="E41" s="38"/>
      <c r="F41" s="64">
        <f>+'Valoración Datos'!H36</f>
        <v>0</v>
      </c>
      <c r="G41" s="38"/>
      <c r="H41" s="181">
        <v>100</v>
      </c>
      <c r="I41" s="41"/>
      <c r="J41" s="38"/>
      <c r="K41" s="38"/>
      <c r="L41" s="51">
        <v>5</v>
      </c>
      <c r="M41" s="38"/>
      <c r="N41" s="64">
        <f>+'Valoración Datos'!$P36</f>
        <v>0</v>
      </c>
      <c r="O41" s="38"/>
      <c r="P41" s="181">
        <v>100</v>
      </c>
      <c r="Q41" s="39"/>
      <c r="R41" s="30"/>
      <c r="S41" s="31"/>
      <c r="Y41" s="30"/>
      <c r="Z41" s="30"/>
    </row>
    <row r="42" spans="1:26" ht="15.75" thickBot="1" x14ac:dyDescent="0.3">
      <c r="A42" s="30"/>
      <c r="B42" s="52"/>
      <c r="C42" s="53"/>
      <c r="D42" s="53"/>
      <c r="E42" s="53"/>
      <c r="F42" s="53"/>
      <c r="G42" s="53"/>
      <c r="H42" s="53"/>
      <c r="I42" s="58"/>
      <c r="J42" s="53"/>
      <c r="K42" s="53"/>
      <c r="L42" s="53"/>
      <c r="M42" s="53"/>
      <c r="N42" s="53"/>
      <c r="O42" s="53"/>
      <c r="P42" s="53"/>
      <c r="Q42" s="55"/>
      <c r="R42" s="30"/>
      <c r="S42" s="31"/>
      <c r="T42" s="31"/>
      <c r="U42" s="31"/>
      <c r="V42" s="31"/>
      <c r="W42" s="30"/>
      <c r="X42" s="30"/>
      <c r="Y42" s="30"/>
      <c r="Z42" s="30"/>
    </row>
    <row r="43" spans="1:26" ht="15.75" thickBot="1" x14ac:dyDescent="0.3">
      <c r="A43" s="30"/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158"/>
      <c r="C44" s="475" t="str">
        <f>+'Valoración Datos'!C39:P39</f>
        <v>4. RESPONSABILIDAD</v>
      </c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159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5">
      <c r="A45" s="30"/>
      <c r="B45" s="36"/>
      <c r="C45" s="38"/>
      <c r="D45" s="38"/>
      <c r="E45" s="38"/>
      <c r="F45" s="38"/>
      <c r="G45" s="38"/>
      <c r="H45" s="38"/>
      <c r="I45" s="37"/>
      <c r="J45" s="38"/>
      <c r="K45" s="38"/>
      <c r="L45" s="38"/>
      <c r="M45" s="38"/>
      <c r="N45" s="38"/>
      <c r="O45" s="38"/>
      <c r="P45" s="38"/>
      <c r="Q45" s="39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30"/>
      <c r="B46" s="36"/>
      <c r="C46" s="179" t="s">
        <v>127</v>
      </c>
      <c r="D46" s="38"/>
      <c r="E46" s="38"/>
      <c r="F46" s="38"/>
      <c r="G46" s="38"/>
      <c r="H46" s="38"/>
      <c r="I46" s="41"/>
      <c r="J46" s="38"/>
      <c r="K46" s="179" t="s">
        <v>128</v>
      </c>
      <c r="L46" s="38"/>
      <c r="M46" s="38"/>
      <c r="N46" s="38"/>
      <c r="O46" s="38"/>
      <c r="P46" s="38"/>
      <c r="Q46" s="39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5">
      <c r="A47" s="30"/>
      <c r="B47" s="36"/>
      <c r="C47" s="38"/>
      <c r="D47" s="38"/>
      <c r="E47" s="38"/>
      <c r="F47" s="38"/>
      <c r="G47" s="38"/>
      <c r="H47" s="38"/>
      <c r="I47" s="41"/>
      <c r="J47" s="38"/>
      <c r="K47" s="38"/>
      <c r="L47" s="38"/>
      <c r="M47" s="38"/>
      <c r="N47" s="38"/>
      <c r="O47" s="38"/>
      <c r="P47" s="38"/>
      <c r="Q47" s="39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5">
      <c r="A48" s="30"/>
      <c r="B48" s="36"/>
      <c r="C48" s="45" t="s">
        <v>92</v>
      </c>
      <c r="D48" s="38"/>
      <c r="E48" s="38"/>
      <c r="F48" s="38"/>
      <c r="G48" s="38"/>
      <c r="H48" s="38"/>
      <c r="I48" s="41"/>
      <c r="J48" s="38"/>
      <c r="K48" s="38"/>
      <c r="L48" s="51">
        <v>1</v>
      </c>
      <c r="M48" s="38"/>
      <c r="N48" s="62">
        <f>+'Valoración Datos'!$L$43</f>
        <v>0</v>
      </c>
      <c r="O48" s="38"/>
      <c r="P48" s="181">
        <v>20</v>
      </c>
      <c r="Q48" s="39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5">
      <c r="A49" s="30"/>
      <c r="B49" s="36"/>
      <c r="C49" s="40" t="s">
        <v>94</v>
      </c>
      <c r="D49" s="38"/>
      <c r="E49" s="38"/>
      <c r="F49" s="62">
        <f>+'Valoración Datos'!H43</f>
        <v>0</v>
      </c>
      <c r="G49" s="38"/>
      <c r="H49" s="181">
        <v>25</v>
      </c>
      <c r="I49" s="41"/>
      <c r="J49" s="38"/>
      <c r="K49" s="38"/>
      <c r="L49" s="51">
        <v>2</v>
      </c>
      <c r="M49" s="38"/>
      <c r="N49" s="63" t="str">
        <f>+'Valoración Datos'!$M$43</f>
        <v>x</v>
      </c>
      <c r="O49" s="38"/>
      <c r="P49" s="181">
        <v>40</v>
      </c>
      <c r="Q49" s="39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5">
      <c r="A50" s="30"/>
      <c r="B50" s="36"/>
      <c r="C50" s="40" t="s">
        <v>96</v>
      </c>
      <c r="D50" s="38"/>
      <c r="E50" s="38"/>
      <c r="F50" s="63">
        <f>+'Valoración Datos'!H44</f>
        <v>0</v>
      </c>
      <c r="G50" s="38"/>
      <c r="H50" s="181">
        <v>50</v>
      </c>
      <c r="I50" s="41"/>
      <c r="J50" s="38"/>
      <c r="K50" s="38"/>
      <c r="L50" s="51">
        <v>3</v>
      </c>
      <c r="M50" s="38"/>
      <c r="N50" s="63">
        <f>+'Valoración Datos'!$N$43</f>
        <v>0</v>
      </c>
      <c r="O50" s="38"/>
      <c r="P50" s="181">
        <v>60</v>
      </c>
      <c r="Q50" s="39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5">
      <c r="A51" s="30"/>
      <c r="B51" s="36"/>
      <c r="C51" s="40" t="s">
        <v>98</v>
      </c>
      <c r="D51" s="38"/>
      <c r="E51" s="38"/>
      <c r="F51" s="64">
        <f>+'Valoración Datos'!H45</f>
        <v>0</v>
      </c>
      <c r="G51" s="38"/>
      <c r="H51" s="181">
        <v>75</v>
      </c>
      <c r="I51" s="41"/>
      <c r="J51" s="38"/>
      <c r="K51" s="38"/>
      <c r="L51" s="51">
        <v>4</v>
      </c>
      <c r="M51" s="38"/>
      <c r="N51" s="63">
        <f>+'Valoración Datos'!$O$43</f>
        <v>0</v>
      </c>
      <c r="O51" s="38"/>
      <c r="P51" s="181">
        <v>80</v>
      </c>
      <c r="Q51" s="39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5">
      <c r="A52" s="30"/>
      <c r="B52" s="36"/>
      <c r="C52" s="45" t="s">
        <v>6</v>
      </c>
      <c r="D52" s="38"/>
      <c r="E52" s="38"/>
      <c r="F52" s="65"/>
      <c r="G52" s="38"/>
      <c r="H52" s="65"/>
      <c r="I52" s="41"/>
      <c r="J52" s="38"/>
      <c r="K52" s="38"/>
      <c r="L52" s="51">
        <v>5</v>
      </c>
      <c r="M52" s="38"/>
      <c r="N52" s="64">
        <f>+'Valoración Datos'!$P$43</f>
        <v>0</v>
      </c>
      <c r="O52" s="38"/>
      <c r="P52" s="181">
        <v>100</v>
      </c>
      <c r="Q52" s="39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5">
      <c r="A53" s="30"/>
      <c r="B53" s="36"/>
      <c r="C53" s="40" t="s">
        <v>101</v>
      </c>
      <c r="D53" s="38"/>
      <c r="E53" s="38"/>
      <c r="F53" s="62">
        <f>+'Valoración Datos'!H47</f>
        <v>0</v>
      </c>
      <c r="G53" s="38"/>
      <c r="H53" s="181">
        <v>100</v>
      </c>
      <c r="I53" s="41"/>
      <c r="J53" s="38"/>
      <c r="K53" s="38"/>
      <c r="L53" s="38"/>
      <c r="M53" s="38"/>
      <c r="N53" s="38"/>
      <c r="O53" s="38"/>
      <c r="P53" s="38"/>
      <c r="Q53" s="39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5">
      <c r="A54" s="30"/>
      <c r="B54" s="36"/>
      <c r="C54" s="40" t="s">
        <v>103</v>
      </c>
      <c r="D54" s="38"/>
      <c r="E54" s="38"/>
      <c r="F54" s="63" t="str">
        <f>+'Valoración Datos'!H48</f>
        <v>x</v>
      </c>
      <c r="G54" s="38"/>
      <c r="H54" s="181">
        <v>125</v>
      </c>
      <c r="I54" s="41"/>
      <c r="J54" s="38"/>
      <c r="K54" s="38"/>
      <c r="L54" s="38"/>
      <c r="M54" s="38"/>
      <c r="N54" s="38"/>
      <c r="O54" s="38"/>
      <c r="P54" s="38"/>
      <c r="Q54" s="39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5">
      <c r="A55" s="30"/>
      <c r="B55" s="36"/>
      <c r="C55" s="40" t="s">
        <v>104</v>
      </c>
      <c r="D55" s="38"/>
      <c r="E55" s="38"/>
      <c r="F55" s="63">
        <f>+'Valoración Datos'!H49</f>
        <v>0</v>
      </c>
      <c r="G55" s="38"/>
      <c r="H55" s="181">
        <v>150</v>
      </c>
      <c r="I55" s="41"/>
      <c r="J55" s="38"/>
      <c r="K55" s="38"/>
      <c r="L55" s="38"/>
      <c r="M55" s="38"/>
      <c r="N55" s="38"/>
      <c r="O55" s="38"/>
      <c r="P55" s="38"/>
      <c r="Q55" s="39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5">
      <c r="A56" s="30"/>
      <c r="B56" s="36"/>
      <c r="C56" s="40" t="s">
        <v>106</v>
      </c>
      <c r="D56" s="38"/>
      <c r="E56" s="38"/>
      <c r="F56" s="64">
        <f>+'Valoración Datos'!H50</f>
        <v>0</v>
      </c>
      <c r="G56" s="38"/>
      <c r="H56" s="181">
        <v>175</v>
      </c>
      <c r="I56" s="41"/>
      <c r="J56" s="38"/>
      <c r="K56" s="38"/>
      <c r="L56" s="38"/>
      <c r="M56" s="38"/>
      <c r="N56" s="38"/>
      <c r="O56" s="38"/>
      <c r="P56" s="38"/>
      <c r="Q56" s="39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5">
      <c r="A57" s="30"/>
      <c r="B57" s="36"/>
      <c r="C57" s="45" t="s">
        <v>108</v>
      </c>
      <c r="D57" s="38"/>
      <c r="E57" s="38"/>
      <c r="F57" s="65"/>
      <c r="G57" s="38"/>
      <c r="H57" s="65"/>
      <c r="I57" s="41"/>
      <c r="J57" s="38"/>
      <c r="K57" s="38"/>
      <c r="L57" s="38"/>
      <c r="M57" s="38"/>
      <c r="N57" s="38"/>
      <c r="O57" s="38"/>
      <c r="P57" s="38"/>
      <c r="Q57" s="39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5">
      <c r="A58" s="30"/>
      <c r="B58" s="36"/>
      <c r="C58" s="40" t="s">
        <v>110</v>
      </c>
      <c r="D58" s="38"/>
      <c r="E58" s="38"/>
      <c r="F58" s="66">
        <f>+'Valoración Datos'!H52</f>
        <v>0</v>
      </c>
      <c r="G58" s="38"/>
      <c r="H58" s="181">
        <v>200</v>
      </c>
      <c r="I58" s="41"/>
      <c r="J58" s="38"/>
      <c r="K58" s="38"/>
      <c r="L58" s="38"/>
      <c r="M58" s="38"/>
      <c r="N58" s="38"/>
      <c r="O58" s="38"/>
      <c r="P58" s="38"/>
      <c r="Q58" s="39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thickBot="1" x14ac:dyDescent="0.3">
      <c r="A59" s="30"/>
      <c r="B59" s="52"/>
      <c r="C59" s="53"/>
      <c r="D59" s="53"/>
      <c r="E59" s="53"/>
      <c r="F59" s="53"/>
      <c r="G59" s="53"/>
      <c r="H59" s="53"/>
      <c r="I59" s="58"/>
      <c r="J59" s="53"/>
      <c r="K59" s="53"/>
      <c r="L59" s="53"/>
      <c r="M59" s="53"/>
      <c r="N59" s="53"/>
      <c r="O59" s="53"/>
      <c r="P59" s="53"/>
      <c r="Q59" s="55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hidden="1" thickBot="1" x14ac:dyDescent="0.3">
      <c r="A60" s="30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  <c r="R60" s="30"/>
      <c r="S60" s="31"/>
      <c r="T60" s="31"/>
      <c r="U60" s="31"/>
      <c r="V60" s="31"/>
      <c r="W60" s="31"/>
      <c r="X60" s="30"/>
      <c r="Y60" s="30"/>
      <c r="Z60" s="30"/>
    </row>
    <row r="61" spans="1:26" x14ac:dyDescent="0.25">
      <c r="A61" s="30"/>
      <c r="B61" s="158"/>
      <c r="C61" s="475" t="s">
        <v>129</v>
      </c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75"/>
      <c r="O61" s="475"/>
      <c r="P61" s="475"/>
      <c r="Q61" s="159"/>
      <c r="R61" s="30"/>
      <c r="S61" s="31"/>
      <c r="T61" s="31"/>
      <c r="U61" s="31"/>
      <c r="V61" s="31"/>
      <c r="W61" s="31"/>
      <c r="X61" s="30"/>
      <c r="Y61" s="30"/>
      <c r="Z61" s="30"/>
    </row>
    <row r="62" spans="1:26" x14ac:dyDescent="0.25">
      <c r="A62" s="30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30"/>
      <c r="S62" s="31"/>
      <c r="T62" s="31"/>
      <c r="U62" s="31"/>
      <c r="V62" s="31"/>
      <c r="W62" s="31"/>
      <c r="X62" s="30"/>
      <c r="Y62" s="30"/>
      <c r="Z62" s="30"/>
    </row>
    <row r="63" spans="1:26" x14ac:dyDescent="0.25">
      <c r="A63" s="30"/>
      <c r="B63" s="36"/>
      <c r="C63" s="180" t="s">
        <v>130</v>
      </c>
      <c r="D63" s="511">
        <f>+'Base de Datos'!G32</f>
        <v>535</v>
      </c>
      <c r="E63" s="512"/>
      <c r="F63" s="38"/>
      <c r="G63" s="513" t="s">
        <v>119</v>
      </c>
      <c r="H63" s="513"/>
      <c r="I63" s="514">
        <f>+'Base de Datos'!H33</f>
        <v>7</v>
      </c>
      <c r="J63" s="515"/>
      <c r="K63" s="180" t="s">
        <v>131</v>
      </c>
      <c r="L63" s="514" t="str">
        <f>+'Base de Datos'!G33</f>
        <v>Servidor Público 1</v>
      </c>
      <c r="M63" s="516"/>
      <c r="N63" s="516"/>
      <c r="O63" s="516"/>
      <c r="P63" s="515"/>
      <c r="Q63" s="39"/>
      <c r="R63" s="30"/>
      <c r="S63" s="31"/>
      <c r="T63" s="31"/>
      <c r="U63" s="31"/>
      <c r="V63" s="31"/>
      <c r="W63" s="31"/>
      <c r="X63" s="30"/>
      <c r="Y63" s="30"/>
      <c r="Z63" s="30"/>
    </row>
    <row r="64" spans="1:26" ht="15.75" thickBot="1" x14ac:dyDescent="0.3">
      <c r="A64" s="30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5"/>
      <c r="R64" s="30"/>
      <c r="S64" s="31"/>
      <c r="T64" s="31"/>
      <c r="U64" s="31"/>
      <c r="V64" s="31"/>
      <c r="W64" s="31"/>
      <c r="X64" s="30"/>
      <c r="Y64" s="30"/>
      <c r="Z64" s="30"/>
    </row>
    <row r="65" spans="1:26" ht="15.75" thickBot="1" x14ac:dyDescent="0.3">
      <c r="A65" s="30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30"/>
      <c r="S65" s="31"/>
      <c r="T65" s="31"/>
      <c r="U65" s="31"/>
      <c r="V65" s="31"/>
      <c r="W65" s="31"/>
      <c r="X65" s="30"/>
      <c r="Y65" s="30"/>
      <c r="Z65" s="30"/>
    </row>
    <row r="66" spans="1:26" x14ac:dyDescent="0.25">
      <c r="A66" s="30"/>
      <c r="B66" s="158"/>
      <c r="C66" s="475" t="s">
        <v>132</v>
      </c>
      <c r="D66" s="475"/>
      <c r="E66" s="475"/>
      <c r="F66" s="475"/>
      <c r="G66" s="475"/>
      <c r="H66" s="475"/>
      <c r="I66" s="475"/>
      <c r="J66" s="475"/>
      <c r="K66" s="475"/>
      <c r="L66" s="475"/>
      <c r="M66" s="475"/>
      <c r="N66" s="475"/>
      <c r="O66" s="475"/>
      <c r="P66" s="475"/>
      <c r="Q66" s="159"/>
      <c r="R66" s="30"/>
      <c r="S66" s="31"/>
      <c r="T66" s="31"/>
      <c r="U66" s="31"/>
      <c r="V66" s="31"/>
      <c r="W66" s="31"/>
      <c r="X66" s="30"/>
      <c r="Y66" s="30"/>
      <c r="Z66" s="30"/>
    </row>
    <row r="67" spans="1:26" x14ac:dyDescent="0.25">
      <c r="A67" s="30"/>
      <c r="B67" s="3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9"/>
      <c r="R67" s="30"/>
      <c r="S67" s="31"/>
      <c r="T67" s="31"/>
      <c r="U67" s="31"/>
      <c r="V67" s="31"/>
      <c r="W67" s="31"/>
      <c r="X67" s="30"/>
      <c r="Y67" s="30"/>
      <c r="Z67" s="30"/>
    </row>
    <row r="68" spans="1:26" x14ac:dyDescent="0.25">
      <c r="A68" s="30"/>
      <c r="B68" s="36"/>
      <c r="C68" s="68" t="s">
        <v>81</v>
      </c>
      <c r="D68" s="504" t="s">
        <v>189</v>
      </c>
      <c r="E68" s="505"/>
      <c r="F68" s="505"/>
      <c r="G68" s="505"/>
      <c r="H68" s="506"/>
      <c r="I68" s="38"/>
      <c r="J68" s="38"/>
      <c r="K68" s="38"/>
      <c r="L68" s="38"/>
      <c r="M68" s="38"/>
      <c r="N68" s="38"/>
      <c r="O68" s="38"/>
      <c r="P68" s="38"/>
      <c r="Q68" s="39"/>
      <c r="R68" s="30"/>
      <c r="S68" s="31"/>
      <c r="T68" s="31"/>
      <c r="U68" s="31"/>
      <c r="V68" s="31"/>
      <c r="W68" s="31"/>
      <c r="X68" s="30"/>
      <c r="Y68" s="30"/>
      <c r="Z68" s="30"/>
    </row>
    <row r="69" spans="1:26" x14ac:dyDescent="0.25">
      <c r="A69" s="30"/>
      <c r="B69" s="36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9"/>
      <c r="R69" s="30"/>
      <c r="S69" s="31"/>
      <c r="T69" s="31"/>
      <c r="U69" s="31"/>
      <c r="V69" s="31"/>
      <c r="W69" s="31"/>
      <c r="X69" s="30"/>
      <c r="Y69" s="30"/>
      <c r="Z69" s="30"/>
    </row>
    <row r="70" spans="1:26" x14ac:dyDescent="0.25">
      <c r="A70" s="30"/>
      <c r="B70" s="36"/>
      <c r="C70" s="507"/>
      <c r="D70" s="508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9"/>
      <c r="Q70" s="39"/>
      <c r="R70" s="30"/>
      <c r="S70" s="69"/>
      <c r="T70" s="31"/>
      <c r="U70" s="31"/>
      <c r="V70" s="31"/>
      <c r="W70" s="31"/>
      <c r="X70" s="30"/>
      <c r="Y70" s="30"/>
      <c r="Z70" s="30"/>
    </row>
    <row r="71" spans="1:26" ht="26.25" customHeight="1" x14ac:dyDescent="0.25">
      <c r="A71" s="70"/>
      <c r="B71" s="71"/>
      <c r="C71" s="510" t="s">
        <v>133</v>
      </c>
      <c r="D71" s="510"/>
      <c r="E71" s="510" t="s">
        <v>134</v>
      </c>
      <c r="F71" s="510"/>
      <c r="G71" s="510"/>
      <c r="H71" s="510"/>
      <c r="I71" s="510"/>
      <c r="J71" s="510"/>
      <c r="K71" s="510"/>
      <c r="L71" s="510" t="s">
        <v>135</v>
      </c>
      <c r="M71" s="510"/>
      <c r="N71" s="510"/>
      <c r="O71" s="510"/>
      <c r="P71" s="510"/>
      <c r="Q71" s="72"/>
      <c r="R71" s="70"/>
      <c r="S71" s="70"/>
      <c r="T71" s="70"/>
      <c r="U71" s="70"/>
      <c r="V71" s="31"/>
      <c r="W71" s="31"/>
      <c r="X71" s="70"/>
      <c r="Y71" s="70"/>
      <c r="Z71" s="70"/>
    </row>
    <row r="72" spans="1:26" ht="15.75" thickBot="1" x14ac:dyDescent="0.3">
      <c r="A72" s="30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5"/>
      <c r="R72" s="30"/>
      <c r="S72" s="31"/>
      <c r="T72" s="31"/>
      <c r="U72" s="31"/>
      <c r="V72" s="70"/>
      <c r="W72" s="31"/>
      <c r="X72" s="30"/>
      <c r="Y72" s="30"/>
      <c r="Z72" s="30"/>
    </row>
    <row r="73" spans="1:2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503"/>
      <c r="L73" s="503"/>
      <c r="M73" s="503"/>
      <c r="N73" s="503"/>
      <c r="O73" s="503"/>
      <c r="P73" s="503"/>
      <c r="Q73" s="30"/>
      <c r="R73" s="30"/>
      <c r="S73" s="31"/>
      <c r="T73" s="31"/>
      <c r="U73" s="31"/>
      <c r="V73" s="31"/>
      <c r="W73" s="70"/>
      <c r="X73" s="30"/>
      <c r="Y73" s="30"/>
      <c r="Z73" s="30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26" t="s">
        <v>158</v>
      </c>
      <c r="G3" s="527"/>
      <c r="H3" s="527"/>
      <c r="I3" s="527"/>
      <c r="J3" s="528"/>
    </row>
    <row r="4" spans="3:10" x14ac:dyDescent="0.25">
      <c r="C4" t="s">
        <v>147</v>
      </c>
      <c r="D4" t="s">
        <v>150</v>
      </c>
      <c r="F4" s="531" t="s">
        <v>159</v>
      </c>
      <c r="G4" s="529" t="s">
        <v>119</v>
      </c>
      <c r="H4" s="533" t="s">
        <v>160</v>
      </c>
      <c r="I4" s="534"/>
      <c r="J4" s="535"/>
    </row>
    <row r="5" spans="3:10" x14ac:dyDescent="0.25">
      <c r="C5" t="s">
        <v>122</v>
      </c>
      <c r="D5" t="s">
        <v>151</v>
      </c>
      <c r="F5" s="532"/>
      <c r="G5" s="530"/>
      <c r="H5" s="99" t="s">
        <v>161</v>
      </c>
      <c r="I5" s="99" t="s">
        <v>162</v>
      </c>
      <c r="J5" s="536"/>
    </row>
    <row r="6" spans="3:10" x14ac:dyDescent="0.25">
      <c r="C6" t="s">
        <v>148</v>
      </c>
      <c r="D6" t="s">
        <v>152</v>
      </c>
      <c r="F6" s="101" t="s">
        <v>192</v>
      </c>
      <c r="G6" s="100">
        <v>1</v>
      </c>
      <c r="H6" s="102">
        <v>153</v>
      </c>
      <c r="I6" s="103">
        <v>213</v>
      </c>
      <c r="J6" s="184"/>
    </row>
    <row r="7" spans="3:10" x14ac:dyDescent="0.25">
      <c r="D7" t="s">
        <v>153</v>
      </c>
      <c r="F7" s="101" t="s">
        <v>193</v>
      </c>
      <c r="G7" s="104">
        <v>2</v>
      </c>
      <c r="H7" s="106">
        <v>214</v>
      </c>
      <c r="I7" s="106">
        <v>273</v>
      </c>
      <c r="J7" s="185"/>
    </row>
    <row r="8" spans="3:10" x14ac:dyDescent="0.25">
      <c r="D8" t="s">
        <v>154</v>
      </c>
      <c r="F8" s="105" t="s">
        <v>194</v>
      </c>
      <c r="G8" s="104">
        <v>3</v>
      </c>
      <c r="H8" s="106">
        <v>274</v>
      </c>
      <c r="I8" s="106">
        <v>334</v>
      </c>
      <c r="J8" s="185"/>
    </row>
    <row r="9" spans="3:10" x14ac:dyDescent="0.25">
      <c r="D9" t="s">
        <v>155</v>
      </c>
      <c r="F9" s="105" t="s">
        <v>195</v>
      </c>
      <c r="G9" s="104">
        <v>4</v>
      </c>
      <c r="H9" s="106">
        <v>335</v>
      </c>
      <c r="I9" s="106">
        <v>394</v>
      </c>
      <c r="J9" s="185"/>
    </row>
    <row r="10" spans="3:10" x14ac:dyDescent="0.25">
      <c r="D10" t="s">
        <v>156</v>
      </c>
      <c r="F10" s="105" t="s">
        <v>196</v>
      </c>
      <c r="G10" s="104">
        <v>5</v>
      </c>
      <c r="H10" s="106">
        <v>395</v>
      </c>
      <c r="I10" s="106">
        <v>455</v>
      </c>
      <c r="J10" s="185"/>
    </row>
    <row r="11" spans="3:10" x14ac:dyDescent="0.25">
      <c r="F11" s="105" t="s">
        <v>197</v>
      </c>
      <c r="G11" s="104">
        <v>6</v>
      </c>
      <c r="H11" s="106">
        <v>456</v>
      </c>
      <c r="I11" s="106">
        <v>516</v>
      </c>
      <c r="J11" s="185"/>
    </row>
    <row r="12" spans="3:10" x14ac:dyDescent="0.25">
      <c r="F12" s="105" t="s">
        <v>198</v>
      </c>
      <c r="G12" s="104">
        <v>7</v>
      </c>
      <c r="H12" s="106">
        <v>517</v>
      </c>
      <c r="I12" s="106">
        <v>576</v>
      </c>
      <c r="J12" s="185"/>
    </row>
    <row r="13" spans="3:10" x14ac:dyDescent="0.25">
      <c r="F13" s="105" t="s">
        <v>199</v>
      </c>
      <c r="G13" s="104">
        <v>8</v>
      </c>
      <c r="H13" s="106">
        <v>577</v>
      </c>
      <c r="I13" s="106">
        <v>637</v>
      </c>
      <c r="J13" s="185"/>
    </row>
    <row r="14" spans="3:10" x14ac:dyDescent="0.25">
      <c r="F14" s="105" t="s">
        <v>200</v>
      </c>
      <c r="G14" s="104">
        <v>9</v>
      </c>
      <c r="H14" s="106">
        <v>638</v>
      </c>
      <c r="I14" s="106">
        <v>697</v>
      </c>
      <c r="J14" s="185"/>
    </row>
    <row r="15" spans="3:10" x14ac:dyDescent="0.25">
      <c r="F15" s="105" t="s">
        <v>201</v>
      </c>
      <c r="G15" s="104">
        <v>10</v>
      </c>
      <c r="H15" s="106">
        <v>698</v>
      </c>
      <c r="I15" s="106">
        <v>758</v>
      </c>
      <c r="J15" s="185"/>
    </row>
    <row r="16" spans="3:10" x14ac:dyDescent="0.25">
      <c r="F16" s="105" t="s">
        <v>202</v>
      </c>
      <c r="G16" s="104">
        <v>11</v>
      </c>
      <c r="H16" s="106">
        <v>759</v>
      </c>
      <c r="I16" s="106">
        <v>819</v>
      </c>
      <c r="J16" s="185"/>
    </row>
    <row r="17" spans="6:10" x14ac:dyDescent="0.25">
      <c r="F17" s="105" t="s">
        <v>203</v>
      </c>
      <c r="G17" s="104">
        <v>12</v>
      </c>
      <c r="H17" s="106">
        <v>820</v>
      </c>
      <c r="I17" s="106">
        <v>879</v>
      </c>
      <c r="J17" s="185"/>
    </row>
    <row r="18" spans="6:10" x14ac:dyDescent="0.25">
      <c r="F18" s="105" t="s">
        <v>204</v>
      </c>
      <c r="G18" s="104">
        <v>13</v>
      </c>
      <c r="H18" s="106">
        <v>880</v>
      </c>
      <c r="I18" s="106">
        <v>940</v>
      </c>
      <c r="J18" s="185"/>
    </row>
    <row r="19" spans="6:10" ht="15.75" thickBot="1" x14ac:dyDescent="0.3">
      <c r="F19" s="108" t="s">
        <v>205</v>
      </c>
      <c r="G19" s="107">
        <v>14</v>
      </c>
      <c r="H19" s="109">
        <v>941</v>
      </c>
      <c r="I19" s="109">
        <v>1000</v>
      </c>
      <c r="J19" s="186"/>
    </row>
    <row r="20" spans="6:10" x14ac:dyDescent="0.25">
      <c r="F20" s="110"/>
      <c r="G20" s="111"/>
      <c r="H20" s="110"/>
      <c r="I20" s="110"/>
      <c r="J20" s="31"/>
    </row>
    <row r="21" spans="6:10" ht="15.75" thickBot="1" x14ac:dyDescent="0.3">
      <c r="F21" s="110"/>
      <c r="G21" s="111"/>
      <c r="H21" s="110"/>
      <c r="I21" s="110"/>
      <c r="J21" s="31"/>
    </row>
    <row r="22" spans="6:10" x14ac:dyDescent="0.25">
      <c r="F22" s="523" t="s">
        <v>163</v>
      </c>
      <c r="G22" s="524"/>
      <c r="H22" s="525"/>
      <c r="I22" s="30"/>
      <c r="J22" s="30"/>
    </row>
    <row r="23" spans="6:10" x14ac:dyDescent="0.25">
      <c r="F23" s="112" t="s">
        <v>164</v>
      </c>
      <c r="G23" s="113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4"/>
      <c r="I23" s="30"/>
      <c r="J23" s="30"/>
    </row>
    <row r="24" spans="6:10" x14ac:dyDescent="0.25">
      <c r="F24" s="115"/>
      <c r="G24" s="116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17">
        <f>G24+G23</f>
        <v>140</v>
      </c>
      <c r="I24" s="30"/>
      <c r="J24" s="30"/>
    </row>
    <row r="25" spans="6:10" x14ac:dyDescent="0.25">
      <c r="F25" s="115" t="s">
        <v>165</v>
      </c>
      <c r="G25" s="116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17"/>
      <c r="I25" s="30"/>
      <c r="J25" s="30"/>
    </row>
    <row r="26" spans="6:10" x14ac:dyDescent="0.25">
      <c r="F26" s="115" t="s">
        <v>166</v>
      </c>
      <c r="G26" s="116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40</v>
      </c>
      <c r="H26" s="117"/>
      <c r="I26" s="30"/>
      <c r="J26" s="30"/>
    </row>
    <row r="27" spans="6:10" x14ac:dyDescent="0.25">
      <c r="F27" s="115" t="s">
        <v>167</v>
      </c>
      <c r="G27" s="116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40</v>
      </c>
      <c r="H27" s="117"/>
      <c r="I27" s="30"/>
      <c r="J27" s="30"/>
    </row>
    <row r="28" spans="6:10" x14ac:dyDescent="0.25">
      <c r="F28" s="115" t="s">
        <v>168</v>
      </c>
      <c r="G28" s="116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17"/>
      <c r="I28" s="30"/>
      <c r="J28" s="30"/>
    </row>
    <row r="29" spans="6:10" x14ac:dyDescent="0.25">
      <c r="F29" s="115" t="s">
        <v>169</v>
      </c>
      <c r="G29" s="116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40</v>
      </c>
      <c r="H29" s="117"/>
      <c r="I29" s="30"/>
      <c r="J29" s="30"/>
    </row>
    <row r="30" spans="6:10" x14ac:dyDescent="0.25">
      <c r="F30" s="115" t="s">
        <v>170</v>
      </c>
      <c r="G30" s="116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17"/>
      <c r="I30" s="30"/>
      <c r="J30" s="30"/>
    </row>
    <row r="31" spans="6:10" x14ac:dyDescent="0.25">
      <c r="F31" s="115" t="s">
        <v>171</v>
      </c>
      <c r="G31" s="116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40</v>
      </c>
      <c r="H31" s="117"/>
      <c r="I31" s="30"/>
      <c r="J31" s="30"/>
    </row>
    <row r="32" spans="6:10" x14ac:dyDescent="0.25">
      <c r="F32" s="115"/>
      <c r="G32" s="118">
        <f>SUM(G23:G31)</f>
        <v>535</v>
      </c>
      <c r="H32" s="117"/>
      <c r="I32" s="30"/>
      <c r="J32" s="30"/>
    </row>
    <row r="33" spans="6:10" x14ac:dyDescent="0.25">
      <c r="F33" s="115" t="s">
        <v>172</v>
      </c>
      <c r="G33" s="116" t="str">
        <f>IF(G32&lt;153,0,IF(G32&lt;H7,F6,IF(G32&lt;H8,F7,IF(G32&lt;H9,F8,IF(G32&lt;H10,F9,IF(G32&lt;H11,F10,IF(G32&lt;H12,F11,G34)))))))</f>
        <v>Servidor Público 1</v>
      </c>
      <c r="H33" s="117">
        <f>IFERROR(VLOOKUP(G33,$F$6:$J$19,2,0),"")</f>
        <v>7</v>
      </c>
      <c r="I33" s="30"/>
      <c r="J33" s="30"/>
    </row>
    <row r="34" spans="6:10" x14ac:dyDescent="0.25">
      <c r="F34" s="115" t="s">
        <v>173</v>
      </c>
      <c r="G34" s="116" t="str">
        <f>IF(G32&lt;H12,"",IF(G32&lt;H13,F12,IF(G32&lt;H14,F13,IF(G32&lt;H15,F14,IF(G32&lt;H16,F15,IF(G32&lt;H17,F16,IF(G32&lt;H18,F17,G35)))))))</f>
        <v>Servidor Público 1</v>
      </c>
      <c r="H34" s="117">
        <f t="shared" ref="H34:H35" si="0">IFERROR(VLOOKUP(G34,$F$6:$J$19,2,0),"")</f>
        <v>7</v>
      </c>
      <c r="I34" s="30"/>
      <c r="J34" s="30"/>
    </row>
    <row r="35" spans="6:10" ht="15.75" thickBot="1" x14ac:dyDescent="0.3">
      <c r="F35" s="119" t="s">
        <v>174</v>
      </c>
      <c r="G35" s="120" t="str">
        <f>IF(G32&lt;H18,"",IF(G32&lt;H19,F18,IF(G32&lt;=I19,F19,"error")))</f>
        <v/>
      </c>
      <c r="H35" s="126" t="str">
        <f t="shared" si="0"/>
        <v/>
      </c>
      <c r="I35" s="30"/>
      <c r="J35" s="30"/>
    </row>
    <row r="36" spans="6:10" x14ac:dyDescent="0.25">
      <c r="F36" s="31"/>
      <c r="G36" s="31"/>
      <c r="H36" s="31"/>
      <c r="I36" s="30"/>
      <c r="J36" s="30"/>
    </row>
    <row r="37" spans="6:10" x14ac:dyDescent="0.25">
      <c r="F37" s="31"/>
      <c r="G37" s="31"/>
      <c r="H37" s="31"/>
      <c r="I37" s="30"/>
      <c r="J37" s="30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user</cp:lastModifiedBy>
  <cp:lastPrinted>2015-12-30T18:38:42Z</cp:lastPrinted>
  <dcterms:created xsi:type="dcterms:W3CDTF">2015-09-01T13:10:33Z</dcterms:created>
  <dcterms:modified xsi:type="dcterms:W3CDTF">2016-02-13T04:57:54Z</dcterms:modified>
</cp:coreProperties>
</file>