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Manual Puestos CARCHI 5 FEB 2016\DESARROLLO ECONOMICO\"/>
    </mc:Choice>
  </mc:AlternateContent>
  <bookViews>
    <workbookView xWindow="0" yWindow="300" windowWidth="20490" windowHeight="7455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1'!$B$2:$O$67</definedName>
    <definedName name="_xlnm.Print_Area" localSheetId="4">'Valoración Clasificación'!$B$2:$Q$72</definedName>
    <definedName name="_xlnm.Print_Area" localSheetId="3">'Valoración Datos'!$B$2:$Q$54</definedName>
  </definedNames>
  <calcPr calcId="152511"/>
</workbook>
</file>

<file path=xl/calcChain.xml><?xml version="1.0" encoding="utf-8"?>
<calcChain xmlns="http://schemas.openxmlformats.org/spreadsheetml/2006/main">
  <c r="I4" i="8" l="1"/>
  <c r="J4" i="8" s="1"/>
  <c r="C45" i="3" l="1"/>
  <c r="C44" i="3"/>
  <c r="B33" i="1" l="1"/>
  <c r="B57" i="3" l="1"/>
  <c r="C47" i="3"/>
  <c r="B56" i="3" l="1"/>
  <c r="B34" i="1" l="1"/>
  <c r="N21" i="3" l="1"/>
  <c r="N22" i="3"/>
  <c r="N23" i="3"/>
  <c r="N24" i="3"/>
  <c r="N25" i="3"/>
  <c r="N26" i="3"/>
  <c r="B52" i="3" l="1"/>
  <c r="F13" i="6" l="1"/>
  <c r="C43" i="3"/>
  <c r="C42" i="3"/>
  <c r="B48" i="1" l="1"/>
  <c r="B47" i="1"/>
  <c r="B46" i="1"/>
  <c r="B45" i="1"/>
  <c r="B43" i="1"/>
  <c r="B42" i="1"/>
  <c r="B41" i="1"/>
  <c r="B40" i="1"/>
  <c r="B38" i="1"/>
  <c r="B36" i="1"/>
  <c r="B55" i="3"/>
  <c r="B54" i="3"/>
  <c r="B53" i="3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5" i="7" l="1"/>
  <c r="G30" i="7"/>
  <c r="J53" i="1" s="1"/>
  <c r="G24" i="7"/>
  <c r="G29" i="7"/>
  <c r="I53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3" i="1" s="1"/>
  <c r="G28" i="7"/>
  <c r="H53" i="1" s="1"/>
  <c r="G27" i="7"/>
  <c r="F53" i="1" s="1"/>
  <c r="G26" i="7"/>
  <c r="D53" i="1" s="1"/>
  <c r="C53" i="1"/>
  <c r="G23" i="7"/>
  <c r="H24" i="7" s="1"/>
  <c r="B53" i="1" s="1"/>
  <c r="G32" i="7" l="1"/>
  <c r="D63" i="6" l="1"/>
  <c r="J10" i="3" s="1"/>
  <c r="G35" i="7"/>
  <c r="H35" i="7" s="1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<sst xmlns="http://schemas.openxmlformats.org/spreadsheetml/2006/main" count="350" uniqueCount="255">
  <si>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</si>
  <si>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</si>
  <si>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</si>
  <si>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</si>
  <si>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</si>
  <si>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</si>
  <si>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</si>
  <si>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</si>
  <si>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</si>
  <si>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</si>
  <si>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</si>
  <si>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</si>
  <si>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</si>
  <si>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</si>
  <si>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</si>
  <si>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</si>
  <si>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</si>
  <si>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</si>
  <si>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</si>
  <si>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</si>
  <si>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</si>
  <si>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</si>
  <si>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</si>
  <si>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</si>
  <si>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</si>
  <si>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</si>
  <si>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</si>
  <si>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</si>
  <si>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</si>
  <si>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</si>
  <si>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</si>
  <si>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</si>
  <si>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</si>
  <si>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</si>
  <si>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</si>
  <si>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</si>
  <si>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</si>
  <si>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</si>
  <si>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</si>
  <si>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</si>
  <si>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</si>
  <si>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</si>
  <si>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</si>
  <si>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</si>
  <si>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</si>
  <si>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</si>
  <si>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</si>
  <si>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</si>
  <si>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</si>
  <si>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</si>
  <si>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</si>
  <si>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</si>
  <si>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</si>
  <si>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</si>
  <si>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</si>
  <si>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</si>
  <si>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</si>
  <si>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</si>
  <si>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</si>
  <si>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</si>
  <si>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</si>
  <si>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</si>
  <si>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</si>
  <si>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</si>
  <si>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</si>
  <si>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</si>
  <si>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</si>
  <si>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</si>
  <si>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</si>
  <si>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</si>
  <si>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</si>
  <si>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</si>
  <si>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</si>
  <si>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</si>
  <si>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</si>
  <si>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</si>
  <si>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</si>
  <si>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</si>
  <si>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</si>
  <si>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</si>
  <si>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</si>
  <si>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</si>
  <si>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</si>
  <si>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</si>
  <si>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</si>
  <si>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</si>
  <si>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</si>
  <si>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</si>
  <si>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</si>
  <si>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</si>
  <si>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</si>
  <si>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</si>
  <si>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</si>
  <si>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</si>
  <si>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</si>
  <si>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</si>
  <si>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</si>
  <si>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</si>
  <si>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</si>
  <si>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</si>
  <si>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</si>
  <si>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</si>
  <si>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</si>
  <si>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</si>
  <si>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</si>
  <si>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</si>
  <si>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</si>
  <si>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</si>
  <si>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</si>
  <si>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</si>
  <si>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</si>
  <si>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</si>
  <si>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</si>
  <si>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</si>
  <si>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</si>
  <si>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</si>
  <si>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</si>
  <si>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</si>
  <si>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</si>
  <si>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</si>
  <si>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</si>
  <si>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</si>
  <si>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</si>
  <si>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</si>
  <si>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</si>
  <si>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</si>
  <si>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</si>
  <si>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</si>
  <si>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</si>
  <si>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</si>
  <si>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</si>
  <si>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</si>
  <si>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</si>
  <si>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</si>
  <si>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</si>
  <si>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</si>
  <si>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</si>
  <si>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</si>
  <si>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</si>
  <si>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</si>
  <si>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</si>
  <si>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</si>
  <si>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</si>
  <si>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</si>
  <si>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</si>
  <si>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</si>
  <si>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</si>
  <si>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</si>
  <si>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</si>
  <si>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</si>
  <si>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</si>
  <si>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</si>
  <si>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</si>
  <si>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</si>
  <si>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</si>
  <si>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</si>
  <si>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</si>
  <si>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</si>
  <si>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</si>
  <si>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</si>
  <si>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</si>
  <si>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</si>
  <si>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</si>
  <si>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</si>
  <si>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</si>
  <si>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</si>
  <si>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</si>
  <si>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</si>
  <si>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</si>
  <si>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</si>
  <si>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</si>
  <si>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</si>
  <si>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</si>
  <si>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</si>
  <si>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</si>
  <si>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</si>
  <si>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</si>
  <si>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</si>
  <si>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</si>
  <si>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</si>
  <si>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</si>
  <si>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</si>
  <si>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</si>
  <si>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</si>
  <si>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</si>
  <si>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</si>
  <si>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</si>
  <si>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</si>
  <si>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</si>
  <si>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</si>
  <si>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</si>
  <si>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</si>
  <si>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</si>
  <si>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</si>
  <si>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</si>
  <si>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</si>
  <si>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</si>
  <si>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</si>
  <si>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</si>
  <si>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</si>
  <si>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</si>
  <si>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</si>
  <si>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</si>
  <si>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</si>
  <si>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</si>
  <si>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</si>
  <si>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X</t>
  </si>
  <si>
    <t>Juicio y toma de decisiones</t>
  </si>
  <si>
    <t>Es la capacidad de valorar las ventajas y desventajas  de una acción potencial.</t>
  </si>
  <si>
    <t>Orientación a los resultados</t>
  </si>
  <si>
    <t xml:space="preserve">Es el esfuerzo por trabajar adecuadamente tendiendo al logro de estándares de excelencia. </t>
  </si>
  <si>
    <t>Profesional tercer nivel</t>
  </si>
  <si>
    <t>Dirección de Desarrollo Económico</t>
  </si>
  <si>
    <t>Los demás resultados esperados y actividades asignadas por la Dirección de Desarrollo Económico.</t>
  </si>
  <si>
    <t>3 años</t>
  </si>
  <si>
    <t>Organización de sistemas</t>
  </si>
  <si>
    <t>Diseñar o rediseñar tareas, estructuras y flujos de trabajo</t>
  </si>
  <si>
    <t>Inspección de productos o servicios</t>
  </si>
  <si>
    <t>Inspeccionar y evaluar la calidad de los productos o servicios.</t>
  </si>
  <si>
    <t>Orientación al servicio</t>
  </si>
  <si>
    <t xml:space="preserve">Implica un deseo de ayudar o de servir a los demás satisfaciendo sus necesidades. Significa focalizar los esfuerzos en el descubrimiento y la satisfacción de las necesidades de los clientes, tanto internos como externos.                        </t>
  </si>
  <si>
    <t>Iniciativa</t>
  </si>
  <si>
    <t>Es la predisposición para actuar proactivamente. Los niveles de actuación van desde concretar decisiones tomadas en el pasado hasta la búsqueda de nuevas oportunidades o soluciones a  problemas.</t>
  </si>
  <si>
    <t>066</t>
  </si>
  <si>
    <t>Supervisar y ejecutar procesos financieros para apoyar el cumplimiento de la planificación institucional.</t>
  </si>
  <si>
    <t>Elabora y presenta informes financieros mensuales, de viabilidad y avance financiero de obras y proyectos, y los presupuestos de la Dirección de Desarrollo Económico.</t>
  </si>
  <si>
    <t>Verificación del uso de bienes y del avance financiero de obras y proyectos.</t>
  </si>
  <si>
    <t>Supervisión y revisión de los procesos de adquisición.</t>
  </si>
  <si>
    <t>Supervisión y determinación de la viabilidad financiera de los proyectos.</t>
  </si>
  <si>
    <t>Dirección de Desarrollo Económico, Direcciones involucradas y ciudadanía.</t>
  </si>
  <si>
    <t>Informes financieros mensuales, de viabilidad y avance financiero de obras, y presupuestos.</t>
  </si>
  <si>
    <t>Verifica in situ el uso de bienes y el avance financiero de obras y proyectos de la Dirección.</t>
  </si>
  <si>
    <t>Supervisa y revisa los procesos de adquisición de la Dirección.</t>
  </si>
  <si>
    <t>Supervisa y determina la viabilidad financiera de los proyectos de la Dirección.</t>
  </si>
  <si>
    <t>Presupuestos, procesos de adquisición y métodos de cálculo y avance financiero de proyectos.</t>
  </si>
  <si>
    <t>Finanzas, Economía, Administración o similares</t>
  </si>
  <si>
    <t>Supervisión y ejecución de presupuestos, procesos de adquisición y procesos financieros de proyectos en GADs.</t>
  </si>
  <si>
    <t xml:space="preserve">Analista Financiero </t>
  </si>
  <si>
    <t>Manual de Puestos</t>
  </si>
  <si>
    <t>ANALISTA FINANCIERO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</si>
  <si>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</si>
  <si>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</si>
  <si>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</si>
  <si>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</si>
  <si>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</si>
  <si>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</si>
  <si>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</si>
  <si>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</si>
  <si>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</si>
  <si>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</si>
  <si>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>DESARROLLO ECONOMICO LOCAL</t>
  </si>
  <si>
    <t>AYALA PEÑAFIEL DAYRA ARACELY</t>
  </si>
  <si>
    <t>C</t>
  </si>
  <si>
    <t>Analista Financiero</t>
  </si>
  <si>
    <t>SP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</si>
</sst>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3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7" xfId="1" applyFill="1" applyBorder="1"/>
    <xf numFmtId="0" fontId="2" fillId="2" borderId="0" xfId="1" applyFont="1" applyFill="1" applyBorder="1"/>
    <xf numFmtId="0" fontId="7" fillId="2" borderId="55" xfId="1" applyFont="1" applyFill="1" applyBorder="1" applyAlignment="1" applyProtection="1">
      <alignment horizontal="center"/>
      <protection locked="0"/>
    </xf>
    <xf numFmtId="0" fontId="7" fillId="2" borderId="37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6" xfId="1" applyFill="1" applyBorder="1"/>
    <xf numFmtId="0" fontId="1" fillId="2" borderId="35" xfId="1" applyFill="1" applyBorder="1"/>
    <xf numFmtId="0" fontId="1" fillId="2" borderId="36" xfId="1" applyFill="1" applyBorder="1"/>
    <xf numFmtId="0" fontId="5" fillId="2" borderId="57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58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58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59" xfId="1" applyFont="1" applyFill="1" applyBorder="1" applyAlignment="1">
      <alignment horizontal="center"/>
    </xf>
    <xf numFmtId="0" fontId="1" fillId="2" borderId="28" xfId="1" applyFont="1" applyFill="1" applyBorder="1" applyAlignment="1">
      <alignment horizontal="center"/>
    </xf>
    <xf numFmtId="0" fontId="1" fillId="2" borderId="60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5" xfId="1" applyFont="1" applyFill="1" applyBorder="1" applyAlignment="1">
      <alignment horizontal="center"/>
    </xf>
    <xf numFmtId="0" fontId="1" fillId="2" borderId="57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38" xfId="0" applyFont="1" applyFill="1" applyBorder="1" applyAlignment="1"/>
    <xf numFmtId="0" fontId="1" fillId="0" borderId="21" xfId="0" applyFont="1" applyFill="1" applyBorder="1" applyAlignment="1"/>
    <xf numFmtId="0" fontId="1" fillId="0" borderId="39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5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0" fontId="3" fillId="2" borderId="90" xfId="1" applyFont="1" applyFill="1" applyBorder="1" applyAlignment="1">
      <alignment horizontal="center"/>
    </xf>
    <xf numFmtId="0" fontId="5" fillId="2" borderId="92" xfId="1" applyFont="1" applyFill="1" applyBorder="1" applyAlignment="1">
      <alignment horizontal="center" vertical="center"/>
    </xf>
    <xf numFmtId="0" fontId="5" fillId="2" borderId="93" xfId="1" applyFont="1" applyFill="1" applyBorder="1" applyAlignment="1">
      <alignment vertical="center"/>
    </xf>
    <xf numFmtId="0" fontId="5" fillId="2" borderId="93" xfId="1" applyFont="1" applyFill="1" applyBorder="1" applyAlignment="1">
      <alignment horizontal="center" vertical="center"/>
    </xf>
    <xf numFmtId="0" fontId="5" fillId="2" borderId="94" xfId="1" applyFont="1" applyFill="1" applyBorder="1" applyAlignment="1">
      <alignment horizontal="center" vertical="center"/>
    </xf>
    <xf numFmtId="0" fontId="5" fillId="2" borderId="96" xfId="1" applyFont="1" applyFill="1" applyBorder="1" applyAlignment="1">
      <alignment horizontal="center" vertical="center"/>
    </xf>
    <xf numFmtId="0" fontId="5" fillId="2" borderId="97" xfId="1" applyFont="1" applyFill="1" applyBorder="1" applyAlignment="1">
      <alignment vertical="center"/>
    </xf>
    <xf numFmtId="0" fontId="5" fillId="2" borderId="97" xfId="1" applyFont="1" applyFill="1" applyBorder="1" applyAlignment="1">
      <alignment horizontal="center" vertical="center"/>
    </xf>
    <xf numFmtId="0" fontId="5" fillId="2" borderId="99" xfId="1" applyFont="1" applyFill="1" applyBorder="1" applyAlignment="1">
      <alignment horizontal="center" vertical="center"/>
    </xf>
    <xf numFmtId="0" fontId="5" fillId="2" borderId="100" xfId="1" applyFont="1" applyFill="1" applyBorder="1" applyAlignment="1">
      <alignment vertical="center"/>
    </xf>
    <xf numFmtId="0" fontId="5" fillId="2" borderId="10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02" xfId="1" applyFont="1" applyFill="1" applyBorder="1" applyAlignment="1">
      <alignment horizontal="center"/>
    </xf>
    <xf numFmtId="0" fontId="1" fillId="2" borderId="94" xfId="1" applyFont="1" applyFill="1" applyBorder="1" applyAlignment="1">
      <alignment horizontal="center"/>
    </xf>
    <xf numFmtId="0" fontId="1" fillId="2" borderId="95" xfId="1" applyFont="1" applyFill="1" applyBorder="1" applyAlignment="1">
      <alignment horizontal="center"/>
    </xf>
    <xf numFmtId="0" fontId="1" fillId="2" borderId="96" xfId="1" applyFont="1" applyFill="1" applyBorder="1" applyAlignment="1">
      <alignment horizontal="center"/>
    </xf>
    <xf numFmtId="0" fontId="1" fillId="2" borderId="97" xfId="1" applyFont="1" applyFill="1" applyBorder="1" applyAlignment="1">
      <alignment horizontal="center"/>
    </xf>
    <xf numFmtId="0" fontId="1" fillId="2" borderId="98" xfId="1" applyFont="1" applyFill="1" applyBorder="1" applyAlignment="1">
      <alignment horizontal="center"/>
    </xf>
    <xf numFmtId="0" fontId="7" fillId="2" borderId="97" xfId="1" applyFont="1" applyFill="1" applyBorder="1" applyAlignment="1">
      <alignment horizontal="center"/>
    </xf>
    <xf numFmtId="0" fontId="1" fillId="2" borderId="99" xfId="1" applyFont="1" applyFill="1" applyBorder="1" applyAlignment="1">
      <alignment horizontal="center"/>
    </xf>
    <xf numFmtId="0" fontId="1" fillId="2" borderId="10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0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9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5" xfId="1" applyFont="1" applyFill="1" applyBorder="1" applyAlignment="1">
      <alignment vertical="center"/>
    </xf>
    <xf numFmtId="0" fontId="15" fillId="3" borderId="52" xfId="1" applyFont="1" applyFill="1" applyBorder="1"/>
    <xf numFmtId="0" fontId="15" fillId="3" borderId="54" xfId="1" applyFont="1" applyFill="1" applyBorder="1"/>
    <xf numFmtId="0" fontId="15" fillId="3" borderId="19" xfId="1" applyFont="1" applyFill="1" applyBorder="1"/>
    <xf numFmtId="0" fontId="3" fillId="4" borderId="64" xfId="0" applyFont="1" applyFill="1" applyBorder="1" applyAlignment="1">
      <alignment horizontal="justify" vertical="center"/>
    </xf>
    <xf numFmtId="0" fontId="3" fillId="4" borderId="79" xfId="0" applyFont="1" applyFill="1" applyBorder="1" applyAlignment="1">
      <alignment horizontal="justify" vertical="center"/>
    </xf>
    <xf numFmtId="0" fontId="3" fillId="4" borderId="78" xfId="0" applyFont="1" applyFill="1" applyBorder="1" applyAlignment="1">
      <alignment horizontal="justify"/>
    </xf>
    <xf numFmtId="0" fontId="3" fillId="4" borderId="64" xfId="0" applyFont="1" applyFill="1" applyBorder="1" applyAlignment="1">
      <alignment horizontal="justify" vertical="center" wrapText="1"/>
    </xf>
    <xf numFmtId="0" fontId="3" fillId="4" borderId="64" xfId="0" applyFont="1" applyFill="1" applyBorder="1" applyAlignment="1">
      <alignment horizontal="justify"/>
    </xf>
    <xf numFmtId="0" fontId="6" fillId="4" borderId="64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/>
    <xf numFmtId="0" fontId="7" fillId="4" borderId="55" xfId="0" applyFont="1" applyFill="1" applyBorder="1" applyAlignment="1"/>
    <xf numFmtId="0" fontId="7" fillId="4" borderId="66" xfId="0" applyFont="1" applyFill="1" applyBorder="1" applyAlignment="1"/>
    <xf numFmtId="0" fontId="7" fillId="4" borderId="51" xfId="0" applyFont="1" applyFill="1" applyBorder="1" applyAlignment="1"/>
    <xf numFmtId="0" fontId="7" fillId="4" borderId="71" xfId="0" applyFont="1" applyFill="1" applyBorder="1" applyAlignment="1"/>
    <xf numFmtId="0" fontId="22" fillId="4" borderId="66" xfId="1" applyFont="1" applyFill="1" applyBorder="1" applyAlignment="1">
      <alignment vertical="center"/>
    </xf>
    <xf numFmtId="0" fontId="7" fillId="4" borderId="55" xfId="1" applyFont="1" applyFill="1" applyBorder="1"/>
    <xf numFmtId="0" fontId="7" fillId="4" borderId="55" xfId="1" applyFont="1" applyFill="1" applyBorder="1" applyAlignment="1">
      <alignment horizontal="center"/>
    </xf>
    <xf numFmtId="0" fontId="1" fillId="5" borderId="55" xfId="1" applyFont="1" applyFill="1" applyBorder="1" applyAlignment="1">
      <alignment horizontal="center"/>
    </xf>
    <xf numFmtId="0" fontId="6" fillId="4" borderId="55" xfId="0" applyFont="1" applyFill="1" applyBorder="1" applyAlignment="1">
      <alignment horizontal="center" vertical="center" wrapText="1"/>
    </xf>
    <xf numFmtId="0" fontId="7" fillId="0" borderId="55" xfId="1" applyFont="1" applyFill="1" applyBorder="1" applyAlignment="1" applyProtection="1">
      <alignment horizontal="center"/>
      <protection locked="0"/>
    </xf>
    <xf numFmtId="3" fontId="2" fillId="0" borderId="95" xfId="1" applyNumberFormat="1" applyFont="1" applyFill="1" applyBorder="1" applyAlignment="1">
      <alignment horizontal="center"/>
    </xf>
    <xf numFmtId="3" fontId="2" fillId="0" borderId="98" xfId="1" applyNumberFormat="1" applyFont="1" applyFill="1" applyBorder="1" applyAlignment="1">
      <alignment horizontal="center"/>
    </xf>
    <xf numFmtId="3" fontId="2" fillId="0" borderId="101" xfId="1" applyNumberFormat="1" applyFont="1" applyFill="1" applyBorder="1" applyAlignment="1">
      <alignment horizont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3" fillId="0" borderId="0" xfId="0" applyFont="1" applyAlignment="1"/>
    <xf numFmtId="0" fontId="2" fillId="0" borderId="28" xfId="0" applyFont="1" applyFill="1" applyBorder="1" applyAlignment="1">
      <alignment horizontal="center" vertical="center"/>
    </xf>
    <xf numFmtId="0" fontId="2" fillId="0" borderId="1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0" fontId="2" fillId="0" borderId="115" xfId="0" applyFont="1" applyFill="1" applyBorder="1" applyAlignment="1">
      <alignment horizontal="center" vertical="center"/>
    </xf>
    <xf numFmtId="0" fontId="2" fillId="0" borderId="11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top"/>
    </xf>
    <xf numFmtId="0" fontId="3" fillId="4" borderId="117" xfId="0" applyFont="1" applyFill="1" applyBorder="1" applyAlignment="1">
      <alignment horizontal="center" vertical="top"/>
    </xf>
    <xf numFmtId="0" fontId="3" fillId="4" borderId="118" xfId="0" applyFont="1" applyFill="1" applyBorder="1" applyAlignment="1">
      <alignment horizontal="center" vertical="top"/>
    </xf>
    <xf numFmtId="49" fontId="2" fillId="0" borderId="7" xfId="0" applyNumberFormat="1" applyFont="1" applyBorder="1" applyAlignment="1">
      <alignment horizontal="justify" vertical="center" wrapText="1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3" fillId="4" borderId="78" xfId="0" applyFont="1" applyFill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2" fillId="0" borderId="10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justify" vertical="center" wrapText="1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5" fillId="0" borderId="16" xfId="0" applyFont="1" applyBorder="1" applyAlignment="1">
      <alignment wrapText="1"/>
    </xf>
    <xf numFmtId="0" fontId="25" fillId="0" borderId="14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32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 wrapText="1"/>
    </xf>
    <xf numFmtId="0" fontId="30" fillId="6" borderId="19" xfId="1" applyFont="1" applyFill="1" applyBorder="1" applyAlignment="1">
      <alignment horizontal="center" vertical="center" wrapText="1"/>
    </xf>
    <xf numFmtId="0" fontId="32" fillId="6" borderId="126" xfId="1" applyFont="1" applyFill="1" applyBorder="1" applyAlignment="1">
      <alignment vertical="center"/>
    </xf>
    <xf numFmtId="0" fontId="32" fillId="0" borderId="0" xfId="1" applyFont="1" applyAlignment="1">
      <alignment horizontal="center" vertical="center"/>
    </xf>
    <xf numFmtId="0" fontId="30" fillId="6" borderId="61" xfId="1" applyFont="1" applyFill="1" applyBorder="1" applyAlignment="1">
      <alignment horizontal="center" vertical="center"/>
    </xf>
    <xf numFmtId="0" fontId="30" fillId="6" borderId="62" xfId="1" applyFont="1" applyFill="1" applyBorder="1" applyAlignment="1">
      <alignment horizontal="center" vertical="center" wrapText="1"/>
    </xf>
    <xf numFmtId="0" fontId="30" fillId="6" borderId="62" xfId="1" applyFont="1" applyFill="1" applyBorder="1" applyAlignment="1">
      <alignment horizontal="center" vertical="center"/>
    </xf>
    <xf numFmtId="0" fontId="30" fillId="6" borderId="63" xfId="1" applyFont="1" applyFill="1" applyBorder="1" applyAlignment="1">
      <alignment horizontal="center" vertical="center"/>
    </xf>
    <xf numFmtId="0" fontId="31" fillId="0" borderId="64" xfId="1" applyFont="1" applyFill="1" applyBorder="1" applyAlignment="1">
      <alignment horizontal="left" vertical="top"/>
    </xf>
    <xf numFmtId="0" fontId="32" fillId="0" borderId="55" xfId="1" applyFont="1" applyFill="1" applyBorder="1" applyAlignment="1">
      <alignment horizontal="left" vertical="top"/>
    </xf>
    <xf numFmtId="0" fontId="29" fillId="0" borderId="55" xfId="1" applyFont="1" applyFill="1" applyBorder="1" applyAlignment="1">
      <alignment horizontal="left" vertical="top"/>
    </xf>
    <xf numFmtId="0" fontId="29" fillId="0" borderId="55" xfId="1" applyFont="1" applyFill="1" applyBorder="1" applyAlignment="1">
      <alignment horizontal="left" vertical="top" wrapText="1"/>
    </xf>
    <xf numFmtId="2" fontId="32" fillId="0" borderId="55" xfId="1" applyNumberFormat="1" applyFont="1" applyFill="1" applyBorder="1" applyAlignment="1">
      <alignment horizontal="left" vertical="top"/>
    </xf>
    <xf numFmtId="0" fontId="32" fillId="0" borderId="36" xfId="1" applyFont="1" applyBorder="1" applyAlignment="1">
      <alignment horizontal="left" vertical="top"/>
    </xf>
    <xf numFmtId="0" fontId="32" fillId="0" borderId="76" xfId="1" applyFont="1" applyBorder="1" applyAlignment="1">
      <alignment horizontal="left" vertical="top"/>
    </xf>
    <xf numFmtId="4" fontId="32" fillId="0" borderId="55" xfId="1" applyNumberFormat="1" applyFont="1" applyFill="1" applyBorder="1" applyAlignment="1">
      <alignment horizontal="left" vertical="top"/>
    </xf>
    <xf numFmtId="0" fontId="32" fillId="0" borderId="70" xfId="1" applyFont="1" applyBorder="1" applyAlignment="1">
      <alignment horizontal="left" vertical="top"/>
    </xf>
    <xf numFmtId="0" fontId="33" fillId="7" borderId="21" xfId="1" applyFont="1" applyFill="1" applyBorder="1" applyAlignment="1">
      <alignment horizontal="center" vertical="center"/>
    </xf>
    <xf numFmtId="0" fontId="34" fillId="7" borderId="21" xfId="1" applyFont="1" applyFill="1" applyBorder="1" applyAlignment="1">
      <alignment horizontal="center" vertical="center"/>
    </xf>
    <xf numFmtId="0" fontId="34" fillId="7" borderId="22" xfId="1" applyFont="1" applyFill="1" applyBorder="1" applyAlignment="1">
      <alignment horizontal="center" vertical="center"/>
    </xf>
    <xf numFmtId="0" fontId="30" fillId="0" borderId="124" xfId="1" applyFont="1" applyFill="1" applyBorder="1" applyAlignment="1">
      <alignment horizontal="center" vertical="center"/>
    </xf>
    <xf numFmtId="0" fontId="30" fillId="0" borderId="125" xfId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left" wrapText="1"/>
    </xf>
    <xf numFmtId="0" fontId="25" fillId="0" borderId="13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justify" wrapText="1"/>
    </xf>
    <xf numFmtId="0" fontId="5" fillId="0" borderId="35" xfId="0" applyFont="1" applyFill="1" applyBorder="1" applyAlignment="1">
      <alignment horizontal="justify" wrapText="1"/>
    </xf>
    <xf numFmtId="0" fontId="5" fillId="0" borderId="57" xfId="0" applyFont="1" applyFill="1" applyBorder="1" applyAlignment="1">
      <alignment horizontal="justify" wrapText="1"/>
    </xf>
    <xf numFmtId="0" fontId="2" fillId="0" borderId="55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justify" vertical="center" wrapText="1"/>
    </xf>
    <xf numFmtId="0" fontId="2" fillId="0" borderId="66" xfId="0" applyFont="1" applyFill="1" applyBorder="1" applyAlignment="1">
      <alignment horizontal="justify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7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top" wrapText="1"/>
    </xf>
    <xf numFmtId="0" fontId="2" fillId="4" borderId="39" xfId="0" applyFont="1" applyFill="1" applyBorder="1" applyAlignment="1">
      <alignment horizontal="center" vertical="top" wrapText="1"/>
    </xf>
    <xf numFmtId="0" fontId="6" fillId="4" borderId="38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5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justify"/>
    </xf>
    <xf numFmtId="0" fontId="5" fillId="0" borderId="107" xfId="0" applyFont="1" applyFill="1" applyBorder="1" applyAlignment="1">
      <alignment horizontal="justify"/>
    </xf>
    <xf numFmtId="0" fontId="5" fillId="0" borderId="110" xfId="0" applyFont="1" applyFill="1" applyBorder="1" applyAlignment="1">
      <alignment horizontal="justify"/>
    </xf>
    <xf numFmtId="0" fontId="2" fillId="0" borderId="111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0" fontId="2" fillId="0" borderId="113" xfId="0" applyFont="1" applyFill="1" applyBorder="1" applyAlignment="1">
      <alignment horizontal="center" vertical="center" wrapText="1"/>
    </xf>
    <xf numFmtId="14" fontId="25" fillId="0" borderId="123" xfId="0" applyNumberFormat="1" applyFont="1" applyBorder="1" applyAlignment="1">
      <alignment horizontal="center"/>
    </xf>
    <xf numFmtId="14" fontId="25" fillId="0" borderId="13" xfId="0" applyNumberFormat="1" applyFont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17" fillId="0" borderId="122" xfId="0" applyFont="1" applyFill="1" applyBorder="1" applyAlignment="1">
      <alignment horizontal="left" vertical="center" wrapText="1"/>
    </xf>
    <xf numFmtId="0" fontId="17" fillId="0" borderId="76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75" xfId="0" applyFont="1" applyFill="1" applyBorder="1" applyAlignment="1">
      <alignment horizontal="left" vertical="center" wrapText="1"/>
    </xf>
    <xf numFmtId="0" fontId="16" fillId="3" borderId="78" xfId="0" applyFont="1" applyFill="1" applyBorder="1" applyAlignment="1">
      <alignment horizontal="center" vertical="center"/>
    </xf>
    <xf numFmtId="0" fontId="16" fillId="3" borderId="80" xfId="0" applyFont="1" applyFill="1" applyBorder="1" applyAlignment="1">
      <alignment horizontal="center" vertical="center"/>
    </xf>
    <xf numFmtId="0" fontId="16" fillId="3" borderId="8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left" vertical="center" wrapText="1"/>
    </xf>
    <xf numFmtId="0" fontId="2" fillId="0" borderId="121" xfId="0" applyFont="1" applyFill="1" applyBorder="1" applyAlignment="1">
      <alignment horizontal="left" vertical="center" wrapText="1"/>
    </xf>
    <xf numFmtId="0" fontId="25" fillId="0" borderId="120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121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5" fillId="0" borderId="26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19" fillId="3" borderId="52" xfId="0" applyFont="1" applyFill="1" applyBorder="1" applyAlignment="1">
      <alignment horizontal="center" wrapText="1"/>
    </xf>
    <xf numFmtId="0" fontId="19" fillId="3" borderId="53" xfId="0" applyFont="1" applyFill="1" applyBorder="1" applyAlignment="1">
      <alignment horizontal="center" wrapText="1"/>
    </xf>
    <xf numFmtId="0" fontId="19" fillId="3" borderId="82" xfId="0" applyFont="1" applyFill="1" applyBorder="1" applyAlignment="1">
      <alignment horizontal="center" wrapText="1"/>
    </xf>
    <xf numFmtId="0" fontId="19" fillId="3" borderId="83" xfId="0" applyFont="1" applyFill="1" applyBorder="1" applyAlignment="1">
      <alignment horizontal="center" wrapText="1"/>
    </xf>
    <xf numFmtId="0" fontId="19" fillId="3" borderId="54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5" fillId="0" borderId="61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21" fillId="3" borderId="62" xfId="0" applyFont="1" applyFill="1" applyBorder="1" applyAlignment="1">
      <alignment horizontal="center" vertical="center" wrapText="1"/>
    </xf>
    <xf numFmtId="0" fontId="14" fillId="3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3" fillId="4" borderId="64" xfId="0" applyFont="1" applyFill="1" applyBorder="1" applyAlignment="1">
      <alignment horizontal="left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67" xfId="0" applyFont="1" applyFill="1" applyBorder="1" applyAlignment="1">
      <alignment horizontal="left" vertical="center" wrapText="1"/>
    </xf>
    <xf numFmtId="0" fontId="3" fillId="4" borderId="6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39" xfId="0" applyFont="1" applyFill="1" applyBorder="1" applyAlignment="1">
      <alignment horizontal="center" wrapText="1"/>
    </xf>
    <xf numFmtId="0" fontId="18" fillId="0" borderId="103" xfId="0" applyFont="1" applyFill="1" applyBorder="1" applyAlignment="1">
      <alignment horizontal="justify" vertical="center" wrapText="1"/>
    </xf>
    <xf numFmtId="0" fontId="18" fillId="0" borderId="104" xfId="0" applyFont="1" applyFill="1" applyBorder="1" applyAlignment="1">
      <alignment horizontal="justify" vertical="center" wrapText="1"/>
    </xf>
    <xf numFmtId="0" fontId="18" fillId="0" borderId="105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25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justify"/>
    </xf>
    <xf numFmtId="0" fontId="25" fillId="0" borderId="7" xfId="0" applyFont="1" applyBorder="1" applyAlignment="1">
      <alignment horizontal="justify"/>
    </xf>
    <xf numFmtId="0" fontId="25" fillId="0" borderId="8" xfId="0" applyFont="1" applyBorder="1" applyAlignment="1">
      <alignment horizontal="justify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justify"/>
    </xf>
    <xf numFmtId="0" fontId="25" fillId="0" borderId="5" xfId="0" applyFont="1" applyBorder="1" applyAlignment="1">
      <alignment horizontal="justify"/>
    </xf>
    <xf numFmtId="0" fontId="25" fillId="0" borderId="6" xfId="0" applyFont="1" applyBorder="1" applyAlignment="1">
      <alignment horizontal="justify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5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39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39" xfId="0" applyFont="1" applyFill="1" applyBorder="1" applyAlignment="1">
      <alignment horizontal="justify"/>
    </xf>
    <xf numFmtId="0" fontId="2" fillId="4" borderId="3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left" wrapText="1"/>
    </xf>
    <xf numFmtId="0" fontId="2" fillId="0" borderId="3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5" fillId="0" borderId="9" xfId="0" applyFont="1" applyBorder="1" applyAlignment="1">
      <alignment horizontal="justify" vertical="center"/>
    </xf>
    <xf numFmtId="0" fontId="25" fillId="0" borderId="5" xfId="0" applyFont="1" applyBorder="1" applyAlignment="1">
      <alignment horizontal="justify" vertical="center"/>
    </xf>
    <xf numFmtId="0" fontId="25" fillId="0" borderId="6" xfId="0" applyFont="1" applyBorder="1" applyAlignment="1">
      <alignment horizontal="justify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0" fillId="3" borderId="49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wrapText="1"/>
    </xf>
    <xf numFmtId="0" fontId="20" fillId="3" borderId="50" xfId="0" applyFont="1" applyFill="1" applyBorder="1" applyAlignment="1">
      <alignment horizontal="center" wrapText="1"/>
    </xf>
    <xf numFmtId="0" fontId="20" fillId="3" borderId="84" xfId="0" applyFont="1" applyFill="1" applyBorder="1" applyAlignment="1">
      <alignment horizontal="center" wrapText="1"/>
    </xf>
    <xf numFmtId="0" fontId="12" fillId="3" borderId="56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20" fillId="3" borderId="71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12" fillId="3" borderId="18" xfId="1" applyFont="1" applyFill="1" applyBorder="1" applyAlignment="1">
      <alignment horizontal="center"/>
    </xf>
    <xf numFmtId="0" fontId="12" fillId="3" borderId="53" xfId="1" applyFont="1" applyFill="1" applyBorder="1" applyAlignment="1">
      <alignment horizontal="center"/>
    </xf>
    <xf numFmtId="0" fontId="4" fillId="4" borderId="64" xfId="1" applyFont="1" applyFill="1" applyBorder="1" applyAlignment="1">
      <alignment horizontal="left" vertical="top" wrapText="1"/>
    </xf>
    <xf numFmtId="0" fontId="4" fillId="4" borderId="55" xfId="1" applyFont="1" applyFill="1" applyBorder="1" applyAlignment="1">
      <alignment horizontal="left" vertical="top" wrapText="1"/>
    </xf>
    <xf numFmtId="0" fontId="4" fillId="4" borderId="70" xfId="1" applyFont="1" applyFill="1" applyBorder="1" applyAlignment="1">
      <alignment horizontal="left" vertical="top" wrapText="1"/>
    </xf>
    <xf numFmtId="0" fontId="3" fillId="4" borderId="64" xfId="1" applyFont="1" applyFill="1" applyBorder="1" applyAlignment="1">
      <alignment horizontal="left" vertical="center"/>
    </xf>
    <xf numFmtId="0" fontId="3" fillId="4" borderId="55" xfId="1" applyFont="1" applyFill="1" applyBorder="1" applyAlignment="1">
      <alignment horizontal="left" vertical="center"/>
    </xf>
    <xf numFmtId="0" fontId="3" fillId="4" borderId="67" xfId="1" applyFont="1" applyFill="1" applyBorder="1" applyAlignment="1">
      <alignment horizontal="left" vertical="center"/>
    </xf>
    <xf numFmtId="0" fontId="3" fillId="4" borderId="66" xfId="1" applyFont="1" applyFill="1" applyBorder="1" applyAlignment="1">
      <alignment horizontal="left" vertical="center"/>
    </xf>
    <xf numFmtId="0" fontId="4" fillId="4" borderId="68" xfId="1" applyFont="1" applyFill="1" applyBorder="1" applyAlignment="1">
      <alignment horizontal="left" vertical="top" wrapText="1"/>
    </xf>
    <xf numFmtId="0" fontId="4" fillId="4" borderId="31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30" xfId="1" applyFont="1" applyFill="1" applyBorder="1" applyAlignment="1">
      <alignment horizontal="left" vertical="top" wrapText="1"/>
    </xf>
    <xf numFmtId="0" fontId="4" fillId="4" borderId="69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5" xfId="1" applyFont="1" applyFill="1" applyBorder="1" applyAlignment="1" applyProtection="1">
      <alignment horizontal="center" vertical="center"/>
      <protection locked="0"/>
    </xf>
    <xf numFmtId="0" fontId="2" fillId="0" borderId="2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3" fillId="3" borderId="62" xfId="1" applyFont="1" applyFill="1" applyBorder="1" applyAlignment="1">
      <alignment horizontal="center" vertical="center" wrapText="1"/>
    </xf>
    <xf numFmtId="0" fontId="14" fillId="3" borderId="62" xfId="1" applyFont="1" applyFill="1" applyBorder="1" applyAlignment="1">
      <alignment horizontal="center" vertical="center"/>
    </xf>
    <xf numFmtId="0" fontId="1" fillId="0" borderId="62" xfId="1" applyBorder="1" applyAlignment="1">
      <alignment horizontal="center"/>
    </xf>
    <xf numFmtId="0" fontId="1" fillId="0" borderId="63" xfId="1" applyBorder="1" applyAlignment="1">
      <alignment horizontal="center"/>
    </xf>
    <xf numFmtId="0" fontId="1" fillId="0" borderId="61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0" xfId="1" applyNumberFormat="1" applyFont="1" applyFill="1" applyBorder="1" applyAlignment="1">
      <alignment horizontal="center"/>
    </xf>
    <xf numFmtId="164" fontId="6" fillId="5" borderId="31" xfId="1" applyNumberFormat="1" applyFont="1" applyFill="1" applyBorder="1" applyAlignment="1">
      <alignment horizontal="center"/>
    </xf>
    <xf numFmtId="164" fontId="6" fillId="5" borderId="32" xfId="1" applyNumberFormat="1" applyFont="1" applyFill="1" applyBorder="1" applyAlignment="1">
      <alignment horizontal="center"/>
    </xf>
    <xf numFmtId="0" fontId="1" fillId="2" borderId="72" xfId="1" applyFill="1" applyBorder="1" applyAlignment="1" applyProtection="1">
      <alignment horizontal="center" vertical="center" wrapText="1"/>
      <protection locked="0"/>
    </xf>
    <xf numFmtId="0" fontId="1" fillId="2" borderId="73" xfId="1" applyFill="1" applyBorder="1" applyAlignment="1" applyProtection="1">
      <alignment horizontal="center" vertical="center" wrapText="1"/>
      <protection locked="0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6" fillId="4" borderId="55" xfId="1" applyFont="1" applyFill="1" applyBorder="1" applyAlignment="1" applyProtection="1">
      <alignment horizontal="center" vertical="center" wrapText="1"/>
      <protection locked="0"/>
    </xf>
    <xf numFmtId="0" fontId="7" fillId="5" borderId="30" xfId="1" applyFont="1" applyFill="1" applyBorder="1" applyAlignment="1">
      <alignment horizontal="center"/>
    </xf>
    <xf numFmtId="0" fontId="7" fillId="5" borderId="32" xfId="1" applyFont="1" applyFill="1" applyBorder="1" applyAlignment="1">
      <alignment horizontal="center"/>
    </xf>
    <xf numFmtId="0" fontId="7" fillId="4" borderId="55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3" fillId="4" borderId="67" xfId="1" applyFont="1" applyFill="1" applyBorder="1" applyAlignment="1">
      <alignment horizontal="left" vertical="center" wrapText="1"/>
    </xf>
    <xf numFmtId="0" fontId="3" fillId="4" borderId="66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/>
    </xf>
    <xf numFmtId="0" fontId="6" fillId="2" borderId="53" xfId="1" applyFont="1" applyFill="1" applyBorder="1" applyAlignment="1">
      <alignment horizontal="center"/>
    </xf>
    <xf numFmtId="0" fontId="6" fillId="2" borderId="54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85" xfId="1" applyFont="1" applyFill="1" applyBorder="1" applyAlignment="1">
      <alignment horizontal="center" vertical="center"/>
    </xf>
    <xf numFmtId="0" fontId="3" fillId="2" borderId="8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89" xfId="1" applyFont="1" applyFill="1" applyBorder="1" applyAlignment="1">
      <alignment horizontal="center" vertical="center"/>
    </xf>
    <xf numFmtId="0" fontId="3" fillId="2" borderId="86" xfId="1" applyFont="1" applyFill="1" applyBorder="1" applyAlignment="1">
      <alignment horizontal="center"/>
    </xf>
    <xf numFmtId="0" fontId="3" fillId="2" borderId="8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9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227239</xdr:colOff>
      <xdr:row>1</xdr:row>
      <xdr:rowOff>115898</xdr:rowOff>
    </xdr:from>
    <xdr:ext cx="1002544" cy="1054267"/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Puestos Específico X Proceso 29"/>
      <sheetName val="Nómina 2016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tabSelected="1" zoomScaleNormal="100" workbookViewId="0">
      <pane ySplit="3" topLeftCell="A4" activePane="bottomLeft" state="frozen"/>
      <selection activeCell="F1" sqref="F1"/>
      <selection pane="bottomLeft" activeCell="F12" sqref="F12"/>
    </sheetView>
  </sheetViews>
  <sheetFormatPr baseColWidth="10" defaultColWidth="11.42578125" defaultRowHeight="15" x14ac:dyDescent="0.25"/>
  <cols>
    <col min="1" max="1" width="5.28515625" style="205" customWidth="1"/>
    <col min="2" max="2" width="21.5703125" style="205" customWidth="1"/>
    <col min="3" max="3" width="31.7109375" style="206" customWidth="1"/>
    <col min="4" max="4" width="13.85546875" style="206" customWidth="1"/>
    <col min="5" max="5" width="22.140625" style="207" customWidth="1"/>
    <col min="6" max="6" width="33.28515625" style="205" customWidth="1"/>
    <col min="7" max="7" width="15" style="205" customWidth="1"/>
    <col min="8" max="8" width="9.28515625" style="205" customWidth="1"/>
    <col min="9" max="9" width="12.5703125" style="205" customWidth="1"/>
    <col min="10" max="10" width="8.42578125" style="205" bestFit="1" customWidth="1"/>
    <col min="11" max="16384" width="11.42578125" style="205"/>
  </cols>
  <sheetData>
    <row r="1" spans="2:11" ht="24.75" customHeight="1" thickBot="1" x14ac:dyDescent="0.3"/>
    <row r="2" spans="2:11" ht="98.25" customHeight="1" thickBot="1" x14ac:dyDescent="0.3">
      <c r="B2" s="208" t="s">
        <v>238</v>
      </c>
      <c r="C2" s="224" t="s">
        <v>239</v>
      </c>
      <c r="D2" s="225"/>
      <c r="E2" s="225"/>
      <c r="F2" s="225"/>
      <c r="G2" s="225"/>
      <c r="H2" s="226"/>
      <c r="I2" s="227"/>
      <c r="J2" s="228"/>
      <c r="K2" s="209"/>
    </row>
    <row r="3" spans="2:11" s="210" customFormat="1" ht="26.25" customHeight="1" thickBot="1" x14ac:dyDescent="0.3">
      <c r="B3" s="211" t="s">
        <v>240</v>
      </c>
      <c r="C3" s="212" t="s">
        <v>241</v>
      </c>
      <c r="D3" s="212" t="s">
        <v>242</v>
      </c>
      <c r="E3" s="212" t="s">
        <v>243</v>
      </c>
      <c r="F3" s="213" t="s">
        <v>244</v>
      </c>
      <c r="G3" s="212" t="s">
        <v>245</v>
      </c>
      <c r="H3" s="212" t="s">
        <v>246</v>
      </c>
      <c r="I3" s="213" t="s">
        <v>247</v>
      </c>
      <c r="J3" s="213" t="s">
        <v>248</v>
      </c>
      <c r="K3" s="214" t="s">
        <v>249</v>
      </c>
    </row>
    <row r="4" spans="2:11" x14ac:dyDescent="0.25">
      <c r="B4" s="215" t="s">
        <v>250</v>
      </c>
      <c r="C4" s="216" t="s">
        <v>251</v>
      </c>
      <c r="D4" s="217" t="s">
        <v>252</v>
      </c>
      <c r="E4" s="218"/>
      <c r="F4" s="217" t="s">
        <v>253</v>
      </c>
      <c r="G4" s="219">
        <v>1340</v>
      </c>
      <c r="H4" s="220" t="s">
        <v>254</v>
      </c>
      <c r="I4" s="221">
        <f>+VLOOKUP(H4,'[1]Base de Datos'!E$5:F$22,2,FALSE)</f>
        <v>986</v>
      </c>
      <c r="J4" s="222">
        <f t="shared" ref="J4" si="0">G4-I4</f>
        <v>354</v>
      </c>
      <c r="K4" s="223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opLeftCell="B2" zoomScaleNormal="100" zoomScaleSheetLayoutView="100" workbookViewId="0">
      <selection activeCell="S22" sqref="S22"/>
    </sheetView>
  </sheetViews>
  <sheetFormatPr baseColWidth="10" defaultColWidth="11.42578125" defaultRowHeight="11.25" x14ac:dyDescent="0.2"/>
  <cols>
    <col min="1" max="1" width="0" style="123" hidden="1" customWidth="1"/>
    <col min="2" max="2" width="10.42578125" style="123" customWidth="1"/>
    <col min="3" max="3" width="10.140625" style="123" customWidth="1"/>
    <col min="4" max="5" width="6.28515625" style="123" customWidth="1"/>
    <col min="6" max="6" width="15" style="123" customWidth="1"/>
    <col min="7" max="7" width="10.7109375" style="123" customWidth="1"/>
    <col min="8" max="8" width="11.140625" style="123" customWidth="1"/>
    <col min="9" max="9" width="15.85546875" style="123" customWidth="1"/>
    <col min="10" max="10" width="16.85546875" style="123" customWidth="1"/>
    <col min="11" max="14" width="5.7109375" style="123" customWidth="1"/>
    <col min="15" max="15" width="6.7109375" style="123" customWidth="1"/>
    <col min="16" max="16384" width="11.42578125" style="123"/>
  </cols>
  <sheetData>
    <row r="1" spans="1:15" ht="12" hidden="1" thickBot="1" x14ac:dyDescent="0.25">
      <c r="A1" s="11"/>
      <c r="B1" s="122"/>
      <c r="C1" s="122"/>
      <c r="D1" s="122"/>
      <c r="E1" s="122"/>
      <c r="F1" s="122"/>
      <c r="G1" s="11"/>
      <c r="H1" s="11"/>
      <c r="I1" s="11"/>
      <c r="J1" s="11"/>
      <c r="K1" s="11"/>
      <c r="L1" s="11"/>
      <c r="M1" s="11"/>
      <c r="N1" s="11"/>
      <c r="O1" s="11"/>
    </row>
    <row r="2" spans="1:15" ht="66" customHeight="1" thickBot="1" x14ac:dyDescent="0.25">
      <c r="A2" s="11"/>
      <c r="B2" s="317"/>
      <c r="C2" s="318"/>
      <c r="D2" s="318"/>
      <c r="E2" s="319" t="s">
        <v>175</v>
      </c>
      <c r="F2" s="320"/>
      <c r="G2" s="320"/>
      <c r="H2" s="320"/>
      <c r="I2" s="320"/>
      <c r="J2" s="320"/>
      <c r="K2" s="320"/>
      <c r="L2" s="320"/>
      <c r="M2" s="318"/>
      <c r="N2" s="318"/>
      <c r="O2" s="321"/>
    </row>
    <row r="3" spans="1:15" hidden="1" x14ac:dyDescent="0.2">
      <c r="A3" s="11"/>
      <c r="B3" s="322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4"/>
    </row>
    <row r="4" spans="1:15" ht="35.25" hidden="1" customHeight="1" x14ac:dyDescent="0.2">
      <c r="A4" s="11"/>
      <c r="B4" s="322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4"/>
    </row>
    <row r="5" spans="1:15" ht="38.25" hidden="1" customHeight="1" thickBot="1" x14ac:dyDescent="0.25">
      <c r="A5" s="11"/>
      <c r="B5" s="124"/>
      <c r="C5" s="122"/>
      <c r="D5" s="122"/>
      <c r="E5" s="122"/>
      <c r="F5" s="122"/>
      <c r="G5" s="11"/>
      <c r="H5" s="11"/>
      <c r="I5" s="11"/>
      <c r="J5" s="11"/>
      <c r="K5" s="11"/>
      <c r="L5" s="11"/>
      <c r="M5" s="11"/>
      <c r="N5" s="11"/>
      <c r="O5" s="125"/>
    </row>
    <row r="6" spans="1:15" ht="12.75" customHeight="1" x14ac:dyDescent="0.2">
      <c r="A6" s="11"/>
      <c r="B6" s="282" t="s">
        <v>0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4"/>
    </row>
    <row r="7" spans="1:15" ht="0.75" customHeight="1" thickBot="1" x14ac:dyDescent="0.25">
      <c r="A7" s="11"/>
      <c r="B7" s="124"/>
      <c r="C7" s="122"/>
      <c r="D7" s="122"/>
      <c r="E7" s="122"/>
      <c r="F7" s="122"/>
      <c r="G7" s="11"/>
      <c r="H7" s="11"/>
      <c r="I7" s="11"/>
      <c r="J7" s="11"/>
      <c r="K7" s="11"/>
      <c r="L7" s="11"/>
      <c r="M7" s="11"/>
      <c r="N7" s="11"/>
      <c r="O7" s="125"/>
    </row>
    <row r="8" spans="1:15" ht="12" x14ac:dyDescent="0.2">
      <c r="A8" s="11"/>
      <c r="B8" s="194" t="s">
        <v>1</v>
      </c>
      <c r="C8" s="325" t="s">
        <v>190</v>
      </c>
      <c r="D8" s="326"/>
      <c r="E8" s="326"/>
      <c r="F8" s="326"/>
      <c r="G8" s="326"/>
      <c r="H8" s="327"/>
      <c r="I8" s="152" t="s">
        <v>2</v>
      </c>
      <c r="J8" s="328" t="s">
        <v>212</v>
      </c>
      <c r="K8" s="328"/>
      <c r="L8" s="328"/>
      <c r="M8" s="328"/>
      <c r="N8" s="328"/>
      <c r="O8" s="329"/>
    </row>
    <row r="9" spans="1:15" ht="12" x14ac:dyDescent="0.2">
      <c r="A9" s="11"/>
      <c r="B9" s="150" t="s">
        <v>3</v>
      </c>
      <c r="C9" s="330" t="s">
        <v>237</v>
      </c>
      <c r="D9" s="330"/>
      <c r="E9" s="330"/>
      <c r="F9" s="330"/>
      <c r="G9" s="330"/>
      <c r="H9" s="331"/>
      <c r="I9" s="153" t="s">
        <v>4</v>
      </c>
      <c r="J9" s="184" t="s">
        <v>223</v>
      </c>
      <c r="K9" s="3"/>
      <c r="L9" s="3"/>
      <c r="M9" s="3"/>
      <c r="N9" s="3"/>
      <c r="O9" s="4"/>
    </row>
    <row r="10" spans="1:15" ht="12" x14ac:dyDescent="0.2">
      <c r="A10" s="11"/>
      <c r="B10" s="151" t="s">
        <v>5</v>
      </c>
      <c r="C10" s="332" t="s">
        <v>122</v>
      </c>
      <c r="D10" s="330"/>
      <c r="E10" s="5"/>
      <c r="F10" s="5"/>
      <c r="G10" s="5"/>
      <c r="H10" s="195"/>
      <c r="I10" s="154" t="s">
        <v>7</v>
      </c>
      <c r="J10" s="6">
        <f>'Valoración Clasificación'!D63</f>
        <v>655</v>
      </c>
      <c r="K10" s="7"/>
      <c r="L10" s="7"/>
      <c r="M10" s="7"/>
      <c r="N10" s="7"/>
      <c r="O10" s="8"/>
    </row>
    <row r="11" spans="1:15" ht="12" x14ac:dyDescent="0.2">
      <c r="A11" s="11"/>
      <c r="B11" s="333" t="s">
        <v>8</v>
      </c>
      <c r="C11" s="334"/>
      <c r="D11" s="335" t="str">
        <f>'Valoración Clasificación'!L63</f>
        <v>Servidor Público 3</v>
      </c>
      <c r="E11" s="335"/>
      <c r="F11" s="335"/>
      <c r="G11" s="9" t="s">
        <v>9</v>
      </c>
      <c r="H11" s="196">
        <f>'Valoración Clasificación'!I63</f>
        <v>9</v>
      </c>
      <c r="I11" s="336"/>
      <c r="J11" s="337"/>
      <c r="K11" s="337"/>
      <c r="L11" s="337"/>
      <c r="M11" s="337"/>
      <c r="N11" s="337"/>
      <c r="O11" s="338"/>
    </row>
    <row r="12" spans="1:15" ht="12" x14ac:dyDescent="0.2">
      <c r="A12" s="11"/>
      <c r="B12" s="333" t="s">
        <v>10</v>
      </c>
      <c r="C12" s="334"/>
      <c r="D12" s="342" t="s">
        <v>154</v>
      </c>
      <c r="E12" s="342"/>
      <c r="F12" s="342"/>
      <c r="G12" s="342"/>
      <c r="H12" s="343"/>
      <c r="I12" s="336"/>
      <c r="J12" s="337"/>
      <c r="K12" s="337"/>
      <c r="L12" s="337"/>
      <c r="M12" s="337"/>
      <c r="N12" s="337"/>
      <c r="O12" s="338"/>
    </row>
    <row r="13" spans="1:15" ht="12.75" thickBot="1" x14ac:dyDescent="0.25">
      <c r="A13" s="11"/>
      <c r="B13" s="344" t="s">
        <v>11</v>
      </c>
      <c r="C13" s="345"/>
      <c r="D13" s="280">
        <v>42376</v>
      </c>
      <c r="E13" s="281"/>
      <c r="F13" s="281"/>
      <c r="G13" s="197"/>
      <c r="H13" s="198"/>
      <c r="I13" s="339"/>
      <c r="J13" s="340"/>
      <c r="K13" s="340"/>
      <c r="L13" s="340"/>
      <c r="M13" s="340"/>
      <c r="N13" s="340"/>
      <c r="O13" s="341"/>
    </row>
    <row r="14" spans="1:15" x14ac:dyDescent="0.2">
      <c r="A14" s="11"/>
      <c r="B14" s="289" t="s">
        <v>144</v>
      </c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1"/>
    </row>
    <row r="15" spans="1:15" ht="12" thickBot="1" x14ac:dyDescent="0.25">
      <c r="A15" s="11"/>
      <c r="B15" s="292" t="s">
        <v>145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4"/>
    </row>
    <row r="16" spans="1:15" ht="12" hidden="1" thickBot="1" x14ac:dyDescent="0.25">
      <c r="A16" s="11"/>
      <c r="B16" s="124"/>
      <c r="C16" s="122"/>
      <c r="D16" s="122"/>
      <c r="E16" s="122"/>
      <c r="F16" s="122"/>
      <c r="G16" s="11"/>
      <c r="H16" s="11"/>
      <c r="I16" s="11"/>
      <c r="J16" s="11"/>
      <c r="K16" s="11"/>
      <c r="L16" s="11"/>
      <c r="M16" s="11"/>
      <c r="N16" s="11"/>
      <c r="O16" s="125"/>
    </row>
    <row r="17" spans="1:21" ht="14.25" x14ac:dyDescent="0.2">
      <c r="A17" s="11"/>
      <c r="B17" s="295" t="s">
        <v>180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7"/>
    </row>
    <row r="18" spans="1:21" ht="12.75" thickBot="1" x14ac:dyDescent="0.25">
      <c r="A18" s="11"/>
      <c r="B18" s="277" t="s">
        <v>224</v>
      </c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9"/>
    </row>
    <row r="19" spans="1:21" ht="14.25" customHeight="1" thickBot="1" x14ac:dyDescent="0.25">
      <c r="A19" s="11"/>
      <c r="B19" s="282" t="s">
        <v>12</v>
      </c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4"/>
    </row>
    <row r="20" spans="1:21" ht="12.75" thickBot="1" x14ac:dyDescent="0.25">
      <c r="A20" s="11"/>
      <c r="B20" s="181" t="s">
        <v>13</v>
      </c>
      <c r="C20" s="285" t="s">
        <v>14</v>
      </c>
      <c r="D20" s="286"/>
      <c r="E20" s="287"/>
      <c r="F20" s="285" t="s">
        <v>15</v>
      </c>
      <c r="G20" s="286"/>
      <c r="H20" s="286"/>
      <c r="I20" s="286"/>
      <c r="J20" s="288"/>
      <c r="K20" s="182" t="s">
        <v>16</v>
      </c>
      <c r="L20" s="182" t="s">
        <v>17</v>
      </c>
      <c r="M20" s="182" t="s">
        <v>18</v>
      </c>
      <c r="N20" s="182" t="s">
        <v>19</v>
      </c>
      <c r="O20" s="183" t="s">
        <v>20</v>
      </c>
    </row>
    <row r="21" spans="1:21" ht="46.5" customHeight="1" x14ac:dyDescent="0.2">
      <c r="A21" s="10"/>
      <c r="B21" s="178">
        <v>1</v>
      </c>
      <c r="C21" s="298" t="s">
        <v>230</v>
      </c>
      <c r="D21" s="260"/>
      <c r="E21" s="299"/>
      <c r="F21" s="300" t="s">
        <v>225</v>
      </c>
      <c r="G21" s="301"/>
      <c r="H21" s="301"/>
      <c r="I21" s="301"/>
      <c r="J21" s="302"/>
      <c r="K21" s="179">
        <v>2</v>
      </c>
      <c r="L21" s="179">
        <v>4</v>
      </c>
      <c r="M21" s="179">
        <v>4</v>
      </c>
      <c r="N21" s="179">
        <f t="shared" ref="N21:N27" si="0">K21+(L21*M21)</f>
        <v>18</v>
      </c>
      <c r="O21" s="180" t="s">
        <v>21</v>
      </c>
      <c r="Q21" s="173"/>
      <c r="R21" s="173"/>
      <c r="S21" s="173"/>
      <c r="T21" s="173"/>
      <c r="U21" s="173"/>
    </row>
    <row r="22" spans="1:21" ht="48" customHeight="1" x14ac:dyDescent="0.2">
      <c r="A22" s="10"/>
      <c r="B22" s="132">
        <v>2</v>
      </c>
      <c r="C22" s="303" t="s">
        <v>226</v>
      </c>
      <c r="D22" s="304"/>
      <c r="E22" s="305"/>
      <c r="F22" s="306" t="s">
        <v>231</v>
      </c>
      <c r="G22" s="307"/>
      <c r="H22" s="307"/>
      <c r="I22" s="307"/>
      <c r="J22" s="308"/>
      <c r="K22" s="176">
        <v>2</v>
      </c>
      <c r="L22" s="176">
        <v>2</v>
      </c>
      <c r="M22" s="176">
        <v>2</v>
      </c>
      <c r="N22" s="176">
        <f t="shared" si="0"/>
        <v>6</v>
      </c>
      <c r="O22" s="177" t="s">
        <v>21</v>
      </c>
      <c r="Q22" s="173"/>
      <c r="R22" s="173"/>
      <c r="S22" s="173"/>
      <c r="T22" s="173"/>
      <c r="U22" s="173"/>
    </row>
    <row r="23" spans="1:21" ht="37.5" customHeight="1" x14ac:dyDescent="0.2">
      <c r="A23" s="10"/>
      <c r="B23" s="132">
        <v>3</v>
      </c>
      <c r="C23" s="303" t="s">
        <v>227</v>
      </c>
      <c r="D23" s="304"/>
      <c r="E23" s="305"/>
      <c r="F23" s="306" t="s">
        <v>232</v>
      </c>
      <c r="G23" s="307"/>
      <c r="H23" s="307"/>
      <c r="I23" s="307"/>
      <c r="J23" s="308"/>
      <c r="K23" s="176">
        <v>5</v>
      </c>
      <c r="L23" s="176">
        <v>4</v>
      </c>
      <c r="M23" s="176">
        <v>3</v>
      </c>
      <c r="N23" s="176">
        <f t="shared" si="0"/>
        <v>17</v>
      </c>
      <c r="O23" s="177" t="s">
        <v>21</v>
      </c>
      <c r="Q23" s="173"/>
      <c r="R23" s="173"/>
      <c r="S23" s="173"/>
      <c r="T23" s="173"/>
      <c r="U23" s="173"/>
    </row>
    <row r="24" spans="1:21" ht="49.5" customHeight="1" x14ac:dyDescent="0.2">
      <c r="A24" s="10"/>
      <c r="B24" s="132">
        <v>4</v>
      </c>
      <c r="C24" s="303" t="s">
        <v>228</v>
      </c>
      <c r="D24" s="304"/>
      <c r="E24" s="305"/>
      <c r="F24" s="306" t="s">
        <v>233</v>
      </c>
      <c r="G24" s="307"/>
      <c r="H24" s="307"/>
      <c r="I24" s="307"/>
      <c r="J24" s="308"/>
      <c r="K24" s="176">
        <v>2</v>
      </c>
      <c r="L24" s="176">
        <v>3</v>
      </c>
      <c r="M24" s="176">
        <v>3</v>
      </c>
      <c r="N24" s="176">
        <f t="shared" si="0"/>
        <v>11</v>
      </c>
      <c r="O24" s="177" t="s">
        <v>21</v>
      </c>
      <c r="Q24" s="173"/>
      <c r="R24" s="173"/>
      <c r="S24" s="173"/>
      <c r="T24" s="173"/>
      <c r="U24" s="173"/>
    </row>
    <row r="25" spans="1:21" ht="27" customHeight="1" x14ac:dyDescent="0.2">
      <c r="A25" s="10"/>
      <c r="B25" s="132">
        <v>5</v>
      </c>
      <c r="C25" s="303"/>
      <c r="D25" s="304"/>
      <c r="E25" s="305"/>
      <c r="F25" s="306" t="s">
        <v>213</v>
      </c>
      <c r="G25" s="307"/>
      <c r="H25" s="307"/>
      <c r="I25" s="307"/>
      <c r="J25" s="308"/>
      <c r="K25" s="176"/>
      <c r="L25" s="176"/>
      <c r="M25" s="176"/>
      <c r="N25" s="176">
        <f t="shared" si="0"/>
        <v>0</v>
      </c>
      <c r="O25" s="177"/>
      <c r="Q25" s="173"/>
      <c r="R25" s="173"/>
      <c r="S25" s="173"/>
      <c r="T25" s="173"/>
      <c r="U25" s="173"/>
    </row>
    <row r="26" spans="1:21" ht="25.5" customHeight="1" x14ac:dyDescent="0.2">
      <c r="A26" s="10"/>
      <c r="B26" s="132">
        <v>6</v>
      </c>
      <c r="C26" s="303"/>
      <c r="D26" s="304"/>
      <c r="E26" s="305"/>
      <c r="F26" s="306"/>
      <c r="G26" s="307"/>
      <c r="H26" s="307"/>
      <c r="I26" s="307"/>
      <c r="J26" s="308"/>
      <c r="K26" s="176"/>
      <c r="L26" s="176"/>
      <c r="M26" s="176"/>
      <c r="N26" s="176">
        <f t="shared" si="0"/>
        <v>0</v>
      </c>
      <c r="O26" s="177"/>
      <c r="Q26" s="174"/>
      <c r="R26" s="174"/>
      <c r="S26" s="174"/>
      <c r="T26" s="174"/>
      <c r="U26" s="174"/>
    </row>
    <row r="27" spans="1:21" ht="21.75" customHeight="1" thickBot="1" x14ac:dyDescent="0.25">
      <c r="A27" s="10"/>
      <c r="B27" s="132">
        <v>7</v>
      </c>
      <c r="C27" s="314"/>
      <c r="D27" s="315"/>
      <c r="E27" s="316"/>
      <c r="F27" s="306"/>
      <c r="G27" s="307"/>
      <c r="H27" s="307"/>
      <c r="I27" s="307"/>
      <c r="J27" s="308"/>
      <c r="K27" s="133"/>
      <c r="L27" s="133"/>
      <c r="M27" s="133"/>
      <c r="N27" s="133">
        <f t="shared" si="0"/>
        <v>0</v>
      </c>
      <c r="O27" s="134"/>
      <c r="Q27" s="173"/>
      <c r="R27" s="173"/>
      <c r="S27" s="173"/>
      <c r="T27" s="173"/>
      <c r="U27" s="173"/>
    </row>
    <row r="28" spans="1:21" ht="9.75" customHeight="1" x14ac:dyDescent="0.2">
      <c r="A28" s="11"/>
      <c r="B28" s="265" t="s">
        <v>22</v>
      </c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7"/>
      <c r="Q28" s="174"/>
      <c r="R28" s="174"/>
      <c r="S28" s="174"/>
      <c r="T28" s="174"/>
      <c r="U28" s="174"/>
    </row>
    <row r="29" spans="1:21" ht="21.75" customHeight="1" x14ac:dyDescent="0.2">
      <c r="A29" s="11"/>
      <c r="B29" s="268" t="s">
        <v>181</v>
      </c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70"/>
    </row>
    <row r="30" spans="1:21" ht="12" thickBot="1" x14ac:dyDescent="0.25">
      <c r="A30" s="11"/>
      <c r="B30" s="268" t="s">
        <v>182</v>
      </c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70"/>
    </row>
    <row r="31" spans="1:21" ht="12" hidden="1" thickBot="1" x14ac:dyDescent="0.25">
      <c r="A31" s="11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</row>
    <row r="32" spans="1:21" ht="12" x14ac:dyDescent="0.2">
      <c r="A32" s="11"/>
      <c r="B32" s="309" t="s">
        <v>23</v>
      </c>
      <c r="C32" s="310"/>
      <c r="D32" s="310"/>
      <c r="E32" s="310"/>
      <c r="F32" s="310"/>
      <c r="G32" s="310"/>
      <c r="H32" s="311"/>
      <c r="I32" s="312" t="s">
        <v>24</v>
      </c>
      <c r="J32" s="310"/>
      <c r="K32" s="310"/>
      <c r="L32" s="310"/>
      <c r="M32" s="310"/>
      <c r="N32" s="310"/>
      <c r="O32" s="313"/>
    </row>
    <row r="33" spans="1:15" ht="21.75" customHeight="1" x14ac:dyDescent="0.2">
      <c r="A33" s="11"/>
      <c r="B33" s="271" t="s">
        <v>25</v>
      </c>
      <c r="C33" s="272"/>
      <c r="D33" s="272"/>
      <c r="E33" s="272"/>
      <c r="F33" s="272"/>
      <c r="G33" s="272"/>
      <c r="H33" s="273"/>
      <c r="I33" s="274" t="s">
        <v>184</v>
      </c>
      <c r="J33" s="275"/>
      <c r="K33" s="275"/>
      <c r="L33" s="275"/>
      <c r="M33" s="275"/>
      <c r="N33" s="275"/>
      <c r="O33" s="276"/>
    </row>
    <row r="34" spans="1:15" ht="20.25" customHeight="1" x14ac:dyDescent="0.2">
      <c r="A34" s="11"/>
      <c r="B34" s="235" t="s">
        <v>26</v>
      </c>
      <c r="C34" s="236"/>
      <c r="D34" s="236"/>
      <c r="E34" s="236"/>
      <c r="F34" s="236"/>
      <c r="G34" s="236"/>
      <c r="H34" s="237"/>
      <c r="I34" s="238" t="s">
        <v>185</v>
      </c>
      <c r="J34" s="239"/>
      <c r="K34" s="239"/>
      <c r="L34" s="239"/>
      <c r="M34" s="239"/>
      <c r="N34" s="239"/>
      <c r="O34" s="240"/>
    </row>
    <row r="35" spans="1:15" s="127" customFormat="1" ht="36.75" customHeight="1" x14ac:dyDescent="0.25">
      <c r="A35" s="126"/>
      <c r="B35" s="155" t="s">
        <v>27</v>
      </c>
      <c r="C35" s="241" t="s">
        <v>176</v>
      </c>
      <c r="D35" s="241"/>
      <c r="E35" s="241"/>
      <c r="F35" s="241"/>
      <c r="G35" s="241"/>
      <c r="H35" s="241"/>
      <c r="I35" s="168" t="s">
        <v>28</v>
      </c>
      <c r="J35" s="242" t="s">
        <v>177</v>
      </c>
      <c r="K35" s="242"/>
      <c r="L35" s="242"/>
      <c r="M35" s="242"/>
      <c r="N35" s="242"/>
      <c r="O35" s="243"/>
    </row>
    <row r="36" spans="1:15" ht="24" customHeight="1" x14ac:dyDescent="0.2">
      <c r="A36" s="10"/>
      <c r="B36" s="155" t="s">
        <v>29</v>
      </c>
      <c r="C36" s="250" t="s">
        <v>178</v>
      </c>
      <c r="D36" s="250"/>
      <c r="E36" s="250"/>
      <c r="F36" s="250"/>
      <c r="G36" s="250"/>
      <c r="H36" s="250"/>
      <c r="I36" s="128"/>
      <c r="J36" s="128"/>
      <c r="K36" s="128"/>
      <c r="L36" s="128"/>
      <c r="M36" s="128"/>
      <c r="N36" s="128"/>
      <c r="O36" s="129"/>
    </row>
    <row r="37" spans="1:15" ht="24" customHeight="1" thickBot="1" x14ac:dyDescent="0.25">
      <c r="A37" s="11"/>
      <c r="B37" s="156" t="s">
        <v>30</v>
      </c>
      <c r="C37" s="251" t="s">
        <v>179</v>
      </c>
      <c r="D37" s="251"/>
      <c r="E37" s="251"/>
      <c r="F37" s="251"/>
      <c r="G37" s="251"/>
      <c r="H37" s="251"/>
      <c r="I37" s="130"/>
      <c r="J37" s="130"/>
      <c r="K37" s="252" t="s">
        <v>31</v>
      </c>
      <c r="L37" s="252"/>
      <c r="M37" s="252" t="s">
        <v>32</v>
      </c>
      <c r="N37" s="252"/>
      <c r="O37" s="253"/>
    </row>
    <row r="38" spans="1:15" ht="16.5" hidden="1" customHeight="1" thickBot="1" x14ac:dyDescent="0.25">
      <c r="A38" s="11"/>
      <c r="B38" s="135"/>
      <c r="C38" s="136"/>
      <c r="D38" s="136"/>
      <c r="E38" s="136"/>
      <c r="F38" s="136"/>
      <c r="G38" s="136"/>
      <c r="H38" s="136"/>
      <c r="I38" s="128"/>
      <c r="J38" s="128"/>
      <c r="K38" s="137"/>
      <c r="L38" s="137"/>
      <c r="M38" s="137"/>
      <c r="N38" s="137"/>
      <c r="O38" s="138"/>
    </row>
    <row r="39" spans="1:15" s="131" customFormat="1" ht="15" thickBot="1" x14ac:dyDescent="0.25">
      <c r="A39" s="11"/>
      <c r="B39" s="282" t="s">
        <v>33</v>
      </c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4"/>
    </row>
    <row r="40" spans="1:15" ht="13.5" hidden="1" thickBot="1" x14ac:dyDescent="0.25">
      <c r="B40" s="119"/>
      <c r="C40" s="120"/>
      <c r="D40" s="120"/>
      <c r="E40" s="120"/>
      <c r="F40" s="120"/>
      <c r="G40" s="1"/>
      <c r="H40" s="1"/>
      <c r="I40" s="1"/>
      <c r="J40" s="1"/>
      <c r="K40" s="1"/>
      <c r="L40" s="1"/>
      <c r="M40" s="1"/>
      <c r="N40" s="1"/>
      <c r="O40" s="70"/>
    </row>
    <row r="41" spans="1:15" ht="24" customHeight="1" thickBot="1" x14ac:dyDescent="0.25">
      <c r="B41" s="256" t="s">
        <v>34</v>
      </c>
      <c r="C41" s="257"/>
      <c r="D41" s="257"/>
      <c r="E41" s="257"/>
      <c r="F41" s="257"/>
      <c r="G41" s="257"/>
      <c r="H41" s="257"/>
      <c r="I41" s="258"/>
      <c r="J41" s="254" t="s">
        <v>191</v>
      </c>
      <c r="K41" s="254"/>
      <c r="L41" s="254"/>
      <c r="M41" s="254"/>
      <c r="N41" s="254"/>
      <c r="O41" s="255"/>
    </row>
    <row r="42" spans="1:15" ht="23.25" customHeight="1" x14ac:dyDescent="0.2">
      <c r="B42" s="185">
        <v>1</v>
      </c>
      <c r="C42" s="259" t="str">
        <f t="shared" ref="C42:C43" si="1">F21</f>
        <v>Elabora y presenta informes financieros mensuales, de viabilidad y avance financiero de obras y proyectos, y los presupuestos de la Dirección de Desarrollo Económico.</v>
      </c>
      <c r="D42" s="260"/>
      <c r="E42" s="260"/>
      <c r="F42" s="260"/>
      <c r="G42" s="260"/>
      <c r="H42" s="260"/>
      <c r="I42" s="261"/>
      <c r="J42" s="262" t="s">
        <v>229</v>
      </c>
      <c r="K42" s="263"/>
      <c r="L42" s="263"/>
      <c r="M42" s="263"/>
      <c r="N42" s="263"/>
      <c r="O42" s="264"/>
    </row>
    <row r="43" spans="1:15" ht="12" x14ac:dyDescent="0.2">
      <c r="B43" s="186">
        <v>2</v>
      </c>
      <c r="C43" s="244" t="str">
        <f t="shared" si="1"/>
        <v>Verifica in situ el uso de bienes y el avance financiero de obras y proyectos de la Dirección.</v>
      </c>
      <c r="D43" s="245"/>
      <c r="E43" s="245"/>
      <c r="F43" s="245"/>
      <c r="G43" s="245"/>
      <c r="H43" s="245"/>
      <c r="I43" s="246"/>
      <c r="J43" s="247"/>
      <c r="K43" s="248"/>
      <c r="L43" s="248"/>
      <c r="M43" s="248"/>
      <c r="N43" s="248"/>
      <c r="O43" s="249"/>
    </row>
    <row r="44" spans="1:15" ht="12" x14ac:dyDescent="0.2">
      <c r="B44" s="187">
        <v>3</v>
      </c>
      <c r="C44" s="244" t="str">
        <f t="shared" ref="C44:C45" si="2">F23</f>
        <v>Supervisa y revisa los procesos de adquisición de la Dirección.</v>
      </c>
      <c r="D44" s="245"/>
      <c r="E44" s="245"/>
      <c r="F44" s="245"/>
      <c r="G44" s="245"/>
      <c r="H44" s="245"/>
      <c r="I44" s="246"/>
      <c r="J44" s="247"/>
      <c r="K44" s="248"/>
      <c r="L44" s="248"/>
      <c r="M44" s="248"/>
      <c r="N44" s="248"/>
      <c r="O44" s="249"/>
    </row>
    <row r="45" spans="1:15" ht="12" x14ac:dyDescent="0.2">
      <c r="B45" s="186">
        <v>4</v>
      </c>
      <c r="C45" s="244" t="str">
        <f t="shared" si="2"/>
        <v>Supervisa y determina la viabilidad financiera de los proyectos de la Dirección.</v>
      </c>
      <c r="D45" s="245"/>
      <c r="E45" s="245"/>
      <c r="F45" s="245"/>
      <c r="G45" s="245"/>
      <c r="H45" s="245"/>
      <c r="I45" s="246"/>
      <c r="J45" s="247"/>
      <c r="K45" s="248"/>
      <c r="L45" s="248"/>
      <c r="M45" s="248"/>
      <c r="N45" s="248"/>
      <c r="O45" s="249"/>
    </row>
    <row r="46" spans="1:15" ht="12" x14ac:dyDescent="0.2">
      <c r="B46" s="186">
        <v>5</v>
      </c>
      <c r="C46" s="244">
        <v>0</v>
      </c>
      <c r="D46" s="245"/>
      <c r="E46" s="245"/>
      <c r="F46" s="245"/>
      <c r="G46" s="245"/>
      <c r="H46" s="245"/>
      <c r="I46" s="246"/>
      <c r="J46" s="247"/>
      <c r="K46" s="248"/>
      <c r="L46" s="248"/>
      <c r="M46" s="248"/>
      <c r="N46" s="248"/>
      <c r="O46" s="249"/>
    </row>
    <row r="47" spans="1:15" ht="12.75" thickBot="1" x14ac:dyDescent="0.25">
      <c r="B47" s="188">
        <v>6</v>
      </c>
      <c r="C47" s="244">
        <f t="shared" ref="C47" si="3">F26</f>
        <v>0</v>
      </c>
      <c r="D47" s="245"/>
      <c r="E47" s="245"/>
      <c r="F47" s="245"/>
      <c r="G47" s="245"/>
      <c r="H47" s="245"/>
      <c r="I47" s="246"/>
      <c r="J47" s="247"/>
      <c r="K47" s="248"/>
      <c r="L47" s="248"/>
      <c r="M47" s="248"/>
      <c r="N47" s="248"/>
      <c r="O47" s="249"/>
    </row>
    <row r="48" spans="1:15" ht="12.75" hidden="1" thickBot="1" x14ac:dyDescent="0.25">
      <c r="B48" s="89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90"/>
    </row>
    <row r="49" spans="2:15" ht="15" thickBot="1" x14ac:dyDescent="0.25">
      <c r="B49" s="358" t="s">
        <v>35</v>
      </c>
      <c r="C49" s="359"/>
      <c r="D49" s="359"/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60"/>
    </row>
    <row r="50" spans="2:15" ht="12.75" hidden="1" thickBot="1" x14ac:dyDescent="0.25">
      <c r="B50" s="87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88"/>
    </row>
    <row r="51" spans="2:15" ht="12.75" thickBot="1" x14ac:dyDescent="0.25">
      <c r="B51" s="355" t="s">
        <v>36</v>
      </c>
      <c r="C51" s="356"/>
      <c r="D51" s="356"/>
      <c r="E51" s="356"/>
      <c r="F51" s="356"/>
      <c r="G51" s="356"/>
      <c r="H51" s="357"/>
      <c r="I51" s="361" t="s">
        <v>37</v>
      </c>
      <c r="J51" s="362"/>
      <c r="K51" s="362"/>
      <c r="L51" s="362"/>
      <c r="M51" s="362"/>
      <c r="N51" s="362"/>
      <c r="O51" s="363"/>
    </row>
    <row r="52" spans="2:15" ht="25.5" customHeight="1" x14ac:dyDescent="0.2">
      <c r="B52" s="259" t="str">
        <f t="shared" ref="B52:B55" si="4">C21</f>
        <v>Informes financieros mensuales, de viabilidad y avance financiero de obras, y presupuestos.</v>
      </c>
      <c r="C52" s="260"/>
      <c r="D52" s="260"/>
      <c r="E52" s="260"/>
      <c r="F52" s="260"/>
      <c r="G52" s="260"/>
      <c r="H52" s="261"/>
      <c r="I52" s="259" t="s">
        <v>234</v>
      </c>
      <c r="J52" s="260"/>
      <c r="K52" s="260"/>
      <c r="L52" s="260"/>
      <c r="M52" s="260"/>
      <c r="N52" s="260"/>
      <c r="O52" s="261"/>
    </row>
    <row r="53" spans="2:15" ht="12" x14ac:dyDescent="0.2">
      <c r="B53" s="346" t="str">
        <f t="shared" si="4"/>
        <v>Verificación del uso de bienes y del avance financiero de obras y proyectos.</v>
      </c>
      <c r="C53" s="347"/>
      <c r="D53" s="347"/>
      <c r="E53" s="347"/>
      <c r="F53" s="347"/>
      <c r="G53" s="347"/>
      <c r="H53" s="348"/>
      <c r="I53" s="349"/>
      <c r="J53" s="350"/>
      <c r="K53" s="350"/>
      <c r="L53" s="350"/>
      <c r="M53" s="350"/>
      <c r="N53" s="350"/>
      <c r="O53" s="351"/>
    </row>
    <row r="54" spans="2:15" ht="12" x14ac:dyDescent="0.2">
      <c r="B54" s="346" t="str">
        <f t="shared" si="4"/>
        <v>Supervisión y revisión de los procesos de adquisición.</v>
      </c>
      <c r="C54" s="347"/>
      <c r="D54" s="347"/>
      <c r="E54" s="347"/>
      <c r="F54" s="347"/>
      <c r="G54" s="347"/>
      <c r="H54" s="348"/>
      <c r="I54" s="349"/>
      <c r="J54" s="350"/>
      <c r="K54" s="350"/>
      <c r="L54" s="350"/>
      <c r="M54" s="350"/>
      <c r="N54" s="350"/>
      <c r="O54" s="351"/>
    </row>
    <row r="55" spans="2:15" ht="12" x14ac:dyDescent="0.2">
      <c r="B55" s="346" t="str">
        <f t="shared" si="4"/>
        <v>Supervisión y determinación de la viabilidad financiera de los proyectos.</v>
      </c>
      <c r="C55" s="347"/>
      <c r="D55" s="347"/>
      <c r="E55" s="347"/>
      <c r="F55" s="347"/>
      <c r="G55" s="347"/>
      <c r="H55" s="348"/>
      <c r="I55" s="349"/>
      <c r="J55" s="350"/>
      <c r="K55" s="350"/>
      <c r="L55" s="350"/>
      <c r="M55" s="350"/>
      <c r="N55" s="350"/>
      <c r="O55" s="351"/>
    </row>
    <row r="56" spans="2:15" ht="12" x14ac:dyDescent="0.2">
      <c r="B56" s="346">
        <f t="shared" ref="B56" si="5">C25</f>
        <v>0</v>
      </c>
      <c r="C56" s="347"/>
      <c r="D56" s="347"/>
      <c r="E56" s="347"/>
      <c r="F56" s="347"/>
      <c r="G56" s="347"/>
      <c r="H56" s="348"/>
      <c r="I56" s="349"/>
      <c r="J56" s="350"/>
      <c r="K56" s="350"/>
      <c r="L56" s="350"/>
      <c r="M56" s="350"/>
      <c r="N56" s="350"/>
      <c r="O56" s="351"/>
    </row>
    <row r="57" spans="2:15" ht="12.75" thickBot="1" x14ac:dyDescent="0.25">
      <c r="B57" s="367">
        <f t="shared" ref="B57" si="6">C26</f>
        <v>0</v>
      </c>
      <c r="C57" s="368"/>
      <c r="D57" s="368"/>
      <c r="E57" s="368"/>
      <c r="F57" s="368"/>
      <c r="G57" s="368"/>
      <c r="H57" s="369"/>
      <c r="I57" s="370"/>
      <c r="J57" s="371"/>
      <c r="K57" s="371"/>
      <c r="L57" s="371"/>
      <c r="M57" s="371"/>
      <c r="N57" s="371"/>
      <c r="O57" s="372"/>
    </row>
    <row r="58" spans="2:15" ht="25.5" customHeight="1" thickBot="1" x14ac:dyDescent="0.25">
      <c r="B58" s="364" t="s">
        <v>183</v>
      </c>
      <c r="C58" s="365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6"/>
    </row>
    <row r="59" spans="2:15" ht="15.75" thickBot="1" x14ac:dyDescent="0.25">
      <c r="B59" s="352" t="s">
        <v>38</v>
      </c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353"/>
      <c r="O59" s="354"/>
    </row>
    <row r="60" spans="2:15" ht="12.75" hidden="1" thickBot="1" x14ac:dyDescent="0.25">
      <c r="B60" s="85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86"/>
    </row>
    <row r="61" spans="2:15" ht="26.25" customHeight="1" thickBot="1" x14ac:dyDescent="0.25">
      <c r="B61" s="256" t="s">
        <v>39</v>
      </c>
      <c r="C61" s="257"/>
      <c r="D61" s="257"/>
      <c r="E61" s="257"/>
      <c r="F61" s="257"/>
      <c r="G61" s="257"/>
      <c r="H61" s="258"/>
      <c r="I61" s="361" t="s">
        <v>40</v>
      </c>
      <c r="J61" s="362"/>
      <c r="K61" s="362"/>
      <c r="L61" s="362"/>
      <c r="M61" s="362"/>
      <c r="N61" s="362"/>
      <c r="O61" s="363"/>
    </row>
    <row r="62" spans="2:15" ht="13.5" thickBot="1" x14ac:dyDescent="0.25">
      <c r="B62" s="379" t="s">
        <v>211</v>
      </c>
      <c r="C62" s="380"/>
      <c r="D62" s="380"/>
      <c r="E62" s="380"/>
      <c r="F62" s="380"/>
      <c r="G62" s="380"/>
      <c r="H62" s="381"/>
      <c r="I62" s="379" t="s">
        <v>235</v>
      </c>
      <c r="J62" s="380"/>
      <c r="K62" s="380"/>
      <c r="L62" s="380"/>
      <c r="M62" s="380"/>
      <c r="N62" s="380"/>
      <c r="O62" s="381"/>
    </row>
    <row r="63" spans="2:15" ht="15.75" thickBot="1" x14ac:dyDescent="0.25">
      <c r="B63" s="352" t="s">
        <v>41</v>
      </c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  <c r="N63" s="353"/>
      <c r="O63" s="354"/>
    </row>
    <row r="64" spans="2:15" ht="12.75" hidden="1" thickBot="1" x14ac:dyDescent="0.25">
      <c r="B64" s="85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86"/>
    </row>
    <row r="65" spans="2:15" ht="12.75" thickBot="1" x14ac:dyDescent="0.25">
      <c r="B65" s="355" t="s">
        <v>42</v>
      </c>
      <c r="C65" s="356"/>
      <c r="D65" s="356"/>
      <c r="E65" s="356"/>
      <c r="F65" s="356"/>
      <c r="G65" s="356"/>
      <c r="H65" s="357"/>
      <c r="I65" s="355" t="s">
        <v>43</v>
      </c>
      <c r="J65" s="356"/>
      <c r="K65" s="356"/>
      <c r="L65" s="356"/>
      <c r="M65" s="356"/>
      <c r="N65" s="356"/>
      <c r="O65" s="357"/>
    </row>
    <row r="66" spans="2:15" ht="12" x14ac:dyDescent="0.2">
      <c r="B66" s="373" t="s">
        <v>44</v>
      </c>
      <c r="C66" s="374"/>
      <c r="D66" s="374"/>
      <c r="E66" s="374"/>
      <c r="F66" s="374"/>
      <c r="G66" s="374"/>
      <c r="H66" s="375"/>
      <c r="I66" s="376" t="s">
        <v>214</v>
      </c>
      <c r="J66" s="377"/>
      <c r="K66" s="377"/>
      <c r="L66" s="377"/>
      <c r="M66" s="377"/>
      <c r="N66" s="377"/>
      <c r="O66" s="378"/>
    </row>
    <row r="67" spans="2:15" ht="24.75" customHeight="1" thickBot="1" x14ac:dyDescent="0.25">
      <c r="B67" s="229" t="s">
        <v>45</v>
      </c>
      <c r="C67" s="230"/>
      <c r="D67" s="230"/>
      <c r="E67" s="230"/>
      <c r="F67" s="230"/>
      <c r="G67" s="230"/>
      <c r="H67" s="231"/>
      <c r="I67" s="232" t="s">
        <v>236</v>
      </c>
      <c r="J67" s="233"/>
      <c r="K67" s="233"/>
      <c r="L67" s="233"/>
      <c r="M67" s="233"/>
      <c r="N67" s="233"/>
      <c r="O67" s="234"/>
    </row>
    <row r="68" spans="2:15" ht="15.75" hidden="1" customHeight="1" thickBot="1" x14ac:dyDescent="0.25">
      <c r="B68" s="199"/>
      <c r="C68" s="200"/>
      <c r="D68" s="200"/>
      <c r="E68" s="200"/>
      <c r="F68" s="200"/>
      <c r="G68" s="200"/>
      <c r="H68" s="201"/>
      <c r="I68" s="202"/>
      <c r="J68" s="203"/>
      <c r="K68" s="203"/>
      <c r="L68" s="203"/>
      <c r="M68" s="203"/>
      <c r="N68" s="203"/>
      <c r="O68" s="204"/>
    </row>
    <row r="71" spans="2:15" x14ac:dyDescent="0.2">
      <c r="I71" s="175"/>
    </row>
  </sheetData>
  <mergeCells count="96">
    <mergeCell ref="B66:H66"/>
    <mergeCell ref="I66:O66"/>
    <mergeCell ref="B59:O59"/>
    <mergeCell ref="B62:H62"/>
    <mergeCell ref="I62:O62"/>
    <mergeCell ref="B61:H61"/>
    <mergeCell ref="I61:O61"/>
    <mergeCell ref="F24:J24"/>
    <mergeCell ref="I56:O56"/>
    <mergeCell ref="B63:O63"/>
    <mergeCell ref="B65:H65"/>
    <mergeCell ref="I65:O65"/>
    <mergeCell ref="C46:I46"/>
    <mergeCell ref="B49:O49"/>
    <mergeCell ref="B51:H51"/>
    <mergeCell ref="I51:O51"/>
    <mergeCell ref="B58:O58"/>
    <mergeCell ref="B55:H55"/>
    <mergeCell ref="I55:O55"/>
    <mergeCell ref="B57:H57"/>
    <mergeCell ref="I57:O57"/>
    <mergeCell ref="B52:H52"/>
    <mergeCell ref="I52:O52"/>
    <mergeCell ref="B53:H53"/>
    <mergeCell ref="I53:O53"/>
    <mergeCell ref="B54:H54"/>
    <mergeCell ref="I54:O54"/>
    <mergeCell ref="B56:H56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6:O6"/>
    <mergeCell ref="B2:D2"/>
    <mergeCell ref="E2:L2"/>
    <mergeCell ref="M2:O2"/>
    <mergeCell ref="B3:O3"/>
    <mergeCell ref="B4:O4"/>
    <mergeCell ref="C21:E21"/>
    <mergeCell ref="F21:J21"/>
    <mergeCell ref="C22:E22"/>
    <mergeCell ref="F22:J22"/>
    <mergeCell ref="B39:O39"/>
    <mergeCell ref="C23:E23"/>
    <mergeCell ref="F23:J23"/>
    <mergeCell ref="C24:E24"/>
    <mergeCell ref="B32:H32"/>
    <mergeCell ref="I32:O32"/>
    <mergeCell ref="C25:E25"/>
    <mergeCell ref="F25:J25"/>
    <mergeCell ref="C26:E26"/>
    <mergeCell ref="F26:J26"/>
    <mergeCell ref="C27:E27"/>
    <mergeCell ref="F27:J27"/>
    <mergeCell ref="B18:O18"/>
    <mergeCell ref="D13:F13"/>
    <mergeCell ref="B19:O19"/>
    <mergeCell ref="C20:E20"/>
    <mergeCell ref="F20:J20"/>
    <mergeCell ref="B14:O14"/>
    <mergeCell ref="B15:O15"/>
    <mergeCell ref="B17:O17"/>
    <mergeCell ref="J46:O46"/>
    <mergeCell ref="C43:I43"/>
    <mergeCell ref="B28:O28"/>
    <mergeCell ref="B29:O29"/>
    <mergeCell ref="B30:O30"/>
    <mergeCell ref="B33:H33"/>
    <mergeCell ref="I33:O33"/>
    <mergeCell ref="C44:I44"/>
    <mergeCell ref="C45:I45"/>
    <mergeCell ref="J43:O43"/>
    <mergeCell ref="J44:O44"/>
    <mergeCell ref="J45:O45"/>
    <mergeCell ref="B67:H67"/>
    <mergeCell ref="I67:O67"/>
    <mergeCell ref="B34:H34"/>
    <mergeCell ref="I34:O34"/>
    <mergeCell ref="C35:H35"/>
    <mergeCell ref="J35:O35"/>
    <mergeCell ref="C47:I47"/>
    <mergeCell ref="J47:O47"/>
    <mergeCell ref="C36:H36"/>
    <mergeCell ref="C37:H37"/>
    <mergeCell ref="K37:L37"/>
    <mergeCell ref="M37:O37"/>
    <mergeCell ref="J41:O41"/>
    <mergeCell ref="B41:I41"/>
    <mergeCell ref="C42:I42"/>
    <mergeCell ref="J42:O42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topLeftCell="B39" zoomScaleNormal="100" zoomScaleSheetLayoutView="100" workbookViewId="0">
      <selection activeCell="B19" sqref="B19:G19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30"/>
      <c r="C2" s="431"/>
      <c r="D2" s="431"/>
      <c r="E2" s="319" t="s">
        <v>175</v>
      </c>
      <c r="F2" s="320"/>
      <c r="G2" s="320"/>
      <c r="H2" s="320"/>
      <c r="I2" s="320"/>
      <c r="J2" s="320"/>
      <c r="K2" s="320"/>
      <c r="L2" s="320"/>
      <c r="M2" s="431"/>
      <c r="N2" s="431"/>
      <c r="O2" s="432"/>
    </row>
    <row r="3" spans="1:15" ht="15.75" thickBot="1" x14ac:dyDescent="0.3">
      <c r="A3" s="1"/>
      <c r="B3" s="412" t="s">
        <v>46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4"/>
    </row>
    <row r="4" spans="1:15" ht="15.75" hidden="1" thickBot="1" x14ac:dyDescent="0.3">
      <c r="A4" s="1"/>
      <c r="B4" s="91"/>
      <c r="C4" s="13"/>
      <c r="D4" s="13"/>
      <c r="E4" s="13"/>
      <c r="F4" s="13"/>
      <c r="G4" s="13"/>
      <c r="H4" s="13"/>
      <c r="I4" s="14"/>
      <c r="J4" s="14"/>
      <c r="K4" s="14"/>
      <c r="L4" s="14"/>
      <c r="M4" s="14"/>
      <c r="N4" s="14"/>
      <c r="O4" s="92"/>
    </row>
    <row r="5" spans="1:15" ht="15.75" thickBot="1" x14ac:dyDescent="0.3">
      <c r="A5" s="1"/>
      <c r="B5" s="433" t="s">
        <v>47</v>
      </c>
      <c r="C5" s="434"/>
      <c r="D5" s="434"/>
      <c r="E5" s="434"/>
      <c r="F5" s="434"/>
      <c r="G5" s="435"/>
      <c r="H5" s="433" t="s">
        <v>48</v>
      </c>
      <c r="I5" s="434"/>
      <c r="J5" s="434"/>
      <c r="K5" s="434"/>
      <c r="L5" s="435"/>
      <c r="M5" s="361" t="s">
        <v>49</v>
      </c>
      <c r="N5" s="362"/>
      <c r="O5" s="363"/>
    </row>
    <row r="6" spans="1:15" ht="15.75" thickBot="1" x14ac:dyDescent="0.3">
      <c r="A6" s="1"/>
      <c r="B6" s="436"/>
      <c r="C6" s="437"/>
      <c r="D6" s="437"/>
      <c r="E6" s="437"/>
      <c r="F6" s="437"/>
      <c r="G6" s="438"/>
      <c r="H6" s="436"/>
      <c r="I6" s="437"/>
      <c r="J6" s="437"/>
      <c r="K6" s="437"/>
      <c r="L6" s="438"/>
      <c r="M6" s="157" t="s">
        <v>50</v>
      </c>
      <c r="N6" s="157" t="s">
        <v>51</v>
      </c>
      <c r="O6" s="158" t="s">
        <v>52</v>
      </c>
    </row>
    <row r="7" spans="1:15" x14ac:dyDescent="0.25">
      <c r="A7" s="1"/>
      <c r="B7" s="388" t="s">
        <v>215</v>
      </c>
      <c r="C7" s="389"/>
      <c r="D7" s="389"/>
      <c r="E7" s="389"/>
      <c r="F7" s="389"/>
      <c r="G7" s="390"/>
      <c r="H7" s="397" t="s">
        <v>216</v>
      </c>
      <c r="I7" s="398"/>
      <c r="J7" s="398"/>
      <c r="K7" s="398"/>
      <c r="L7" s="399"/>
      <c r="M7" s="189"/>
      <c r="N7" s="189" t="s">
        <v>206</v>
      </c>
      <c r="O7" s="189"/>
    </row>
    <row r="8" spans="1:15" x14ac:dyDescent="0.25">
      <c r="A8" s="1"/>
      <c r="B8" s="388" t="s">
        <v>217</v>
      </c>
      <c r="C8" s="389"/>
      <c r="D8" s="389"/>
      <c r="E8" s="389"/>
      <c r="F8" s="389"/>
      <c r="G8" s="390"/>
      <c r="H8" s="442" t="s">
        <v>218</v>
      </c>
      <c r="I8" s="443"/>
      <c r="J8" s="443"/>
      <c r="K8" s="443"/>
      <c r="L8" s="444"/>
      <c r="M8" s="190" t="s">
        <v>206</v>
      </c>
      <c r="N8" s="190"/>
      <c r="O8" s="190"/>
    </row>
    <row r="9" spans="1:15" ht="15.75" customHeight="1" x14ac:dyDescent="0.25">
      <c r="A9" s="1"/>
      <c r="B9" s="445" t="s">
        <v>207</v>
      </c>
      <c r="C9" s="446"/>
      <c r="D9" s="446"/>
      <c r="E9" s="446"/>
      <c r="F9" s="446"/>
      <c r="G9" s="447"/>
      <c r="H9" s="448" t="s">
        <v>208</v>
      </c>
      <c r="I9" s="449"/>
      <c r="J9" s="449"/>
      <c r="K9" s="449"/>
      <c r="L9" s="450"/>
      <c r="M9" s="16"/>
      <c r="N9" s="17" t="s">
        <v>206</v>
      </c>
      <c r="O9" s="16"/>
    </row>
    <row r="10" spans="1:15" ht="15.75" thickBot="1" x14ac:dyDescent="0.3">
      <c r="A10" s="1"/>
      <c r="B10" s="400"/>
      <c r="C10" s="401"/>
      <c r="D10" s="401"/>
      <c r="E10" s="401"/>
      <c r="F10" s="401"/>
      <c r="G10" s="402"/>
      <c r="H10" s="400"/>
      <c r="I10" s="401"/>
      <c r="J10" s="401"/>
      <c r="K10" s="401"/>
      <c r="L10" s="402"/>
      <c r="M10" s="18"/>
      <c r="N10" s="19"/>
      <c r="O10" s="20"/>
    </row>
    <row r="11" spans="1:15" ht="18.75" customHeight="1" x14ac:dyDescent="0.25">
      <c r="A11" s="1"/>
      <c r="B11" s="406" t="s">
        <v>187</v>
      </c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8"/>
    </row>
    <row r="12" spans="1:15" ht="21" hidden="1" customHeight="1" thickBot="1" x14ac:dyDescent="0.3">
      <c r="A12" s="1"/>
      <c r="B12" s="439"/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  <c r="O12" s="441"/>
    </row>
    <row r="13" spans="1:15" s="71" customFormat="1" ht="15.75" thickBot="1" x14ac:dyDescent="0.3">
      <c r="A13" s="1"/>
      <c r="B13" s="412" t="s">
        <v>53</v>
      </c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4"/>
    </row>
    <row r="14" spans="1:15" ht="15.75" hidden="1" thickBot="1" x14ac:dyDescent="0.3">
      <c r="B14" s="85"/>
      <c r="C14" s="69"/>
      <c r="D14" s="69"/>
      <c r="E14" s="69"/>
      <c r="F14" s="69"/>
      <c r="G14" s="21"/>
      <c r="H14" s="21"/>
      <c r="I14" s="21"/>
      <c r="J14" s="21"/>
      <c r="K14" s="21"/>
      <c r="L14" s="21"/>
      <c r="M14" s="21"/>
      <c r="N14" s="21"/>
      <c r="O14" s="93"/>
    </row>
    <row r="15" spans="1:15" ht="15.75" thickBot="1" x14ac:dyDescent="0.3">
      <c r="B15" s="433" t="s">
        <v>47</v>
      </c>
      <c r="C15" s="434"/>
      <c r="D15" s="434"/>
      <c r="E15" s="434"/>
      <c r="F15" s="434"/>
      <c r="G15" s="435"/>
      <c r="H15" s="433" t="s">
        <v>48</v>
      </c>
      <c r="I15" s="434"/>
      <c r="J15" s="434"/>
      <c r="K15" s="434"/>
      <c r="L15" s="435"/>
      <c r="M15" s="361" t="s">
        <v>49</v>
      </c>
      <c r="N15" s="362"/>
      <c r="O15" s="363"/>
    </row>
    <row r="16" spans="1:15" ht="15.75" thickBot="1" x14ac:dyDescent="0.3">
      <c r="B16" s="436"/>
      <c r="C16" s="437"/>
      <c r="D16" s="437"/>
      <c r="E16" s="437"/>
      <c r="F16" s="437"/>
      <c r="G16" s="438"/>
      <c r="H16" s="436"/>
      <c r="I16" s="437"/>
      <c r="J16" s="437"/>
      <c r="K16" s="437"/>
      <c r="L16" s="438"/>
      <c r="M16" s="157" t="s">
        <v>50</v>
      </c>
      <c r="N16" s="157" t="s">
        <v>51</v>
      </c>
      <c r="O16" s="158" t="s">
        <v>52</v>
      </c>
    </row>
    <row r="17" spans="2:15" ht="27" customHeight="1" x14ac:dyDescent="0.25">
      <c r="B17" s="382" t="s">
        <v>209</v>
      </c>
      <c r="C17" s="383"/>
      <c r="D17" s="383"/>
      <c r="E17" s="383"/>
      <c r="F17" s="383"/>
      <c r="G17" s="384"/>
      <c r="H17" s="385" t="s">
        <v>210</v>
      </c>
      <c r="I17" s="386"/>
      <c r="J17" s="386"/>
      <c r="K17" s="386"/>
      <c r="L17" s="387"/>
      <c r="M17" s="15"/>
      <c r="N17" s="17" t="s">
        <v>206</v>
      </c>
      <c r="O17" s="22"/>
    </row>
    <row r="18" spans="2:15" ht="39" customHeight="1" x14ac:dyDescent="0.25">
      <c r="B18" s="388" t="s">
        <v>219</v>
      </c>
      <c r="C18" s="389"/>
      <c r="D18" s="389"/>
      <c r="E18" s="389"/>
      <c r="F18" s="389"/>
      <c r="G18" s="390"/>
      <c r="H18" s="391" t="s">
        <v>220</v>
      </c>
      <c r="I18" s="392"/>
      <c r="J18" s="392"/>
      <c r="K18" s="392"/>
      <c r="L18" s="393"/>
      <c r="M18" s="193" t="s">
        <v>206</v>
      </c>
      <c r="N18" s="190"/>
      <c r="O18" s="190"/>
    </row>
    <row r="19" spans="2:15" ht="38.25" customHeight="1" x14ac:dyDescent="0.25">
      <c r="B19" s="388" t="s">
        <v>221</v>
      </c>
      <c r="C19" s="389"/>
      <c r="D19" s="389"/>
      <c r="E19" s="389"/>
      <c r="F19" s="389"/>
      <c r="G19" s="390"/>
      <c r="H19" s="397" t="s">
        <v>222</v>
      </c>
      <c r="I19" s="398"/>
      <c r="J19" s="398"/>
      <c r="K19" s="398"/>
      <c r="L19" s="399"/>
      <c r="M19" s="191"/>
      <c r="N19" s="192" t="s">
        <v>206</v>
      </c>
      <c r="O19" s="192"/>
    </row>
    <row r="20" spans="2:15" ht="15.75" thickBot="1" x14ac:dyDescent="0.3">
      <c r="B20" s="400"/>
      <c r="C20" s="401"/>
      <c r="D20" s="401"/>
      <c r="E20" s="401"/>
      <c r="F20" s="401"/>
      <c r="G20" s="402"/>
      <c r="H20" s="403"/>
      <c r="I20" s="404"/>
      <c r="J20" s="404"/>
      <c r="K20" s="404"/>
      <c r="L20" s="405"/>
      <c r="M20" s="19"/>
      <c r="N20" s="19"/>
      <c r="O20" s="19"/>
    </row>
    <row r="21" spans="2:15" ht="19.5" customHeight="1" x14ac:dyDescent="0.25">
      <c r="B21" s="406" t="s">
        <v>188</v>
      </c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8"/>
    </row>
    <row r="22" spans="2:15" hidden="1" x14ac:dyDescent="0.25">
      <c r="B22" s="409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1"/>
    </row>
    <row r="23" spans="2:15" hidden="1" x14ac:dyDescent="0.25">
      <c r="B23" s="85"/>
      <c r="C23" s="69"/>
      <c r="D23" s="69"/>
      <c r="E23" s="69"/>
      <c r="F23" s="69"/>
      <c r="G23" s="21"/>
      <c r="H23" s="21"/>
      <c r="I23" s="21"/>
      <c r="J23" s="21"/>
      <c r="K23" s="21"/>
      <c r="L23" s="21"/>
      <c r="M23" s="21"/>
      <c r="N23" s="21"/>
      <c r="O23" s="93"/>
    </row>
    <row r="24" spans="2:15" ht="15.75" thickBot="1" x14ac:dyDescent="0.3">
      <c r="B24" s="412" t="s">
        <v>54</v>
      </c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4"/>
    </row>
    <row r="25" spans="2:15" ht="15.75" hidden="1" thickBot="1" x14ac:dyDescent="0.3">
      <c r="B25" s="141"/>
      <c r="C25" s="142"/>
      <c r="D25" s="142"/>
      <c r="E25" s="142"/>
      <c r="F25" s="142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2:15" ht="15.75" thickBot="1" x14ac:dyDescent="0.3">
      <c r="B26" s="415" t="s">
        <v>55</v>
      </c>
      <c r="C26" s="416"/>
      <c r="D26" s="416"/>
      <c r="E26" s="416"/>
      <c r="F26" s="416"/>
      <c r="G26" s="417"/>
      <c r="H26" s="415" t="s">
        <v>56</v>
      </c>
      <c r="I26" s="416"/>
      <c r="J26" s="417"/>
      <c r="K26" s="415" t="s">
        <v>57</v>
      </c>
      <c r="L26" s="416"/>
      <c r="M26" s="416"/>
      <c r="N26" s="416"/>
      <c r="O26" s="417"/>
    </row>
    <row r="27" spans="2:15" ht="15.75" thickBot="1" x14ac:dyDescent="0.3">
      <c r="B27" s="418" t="s">
        <v>58</v>
      </c>
      <c r="C27" s="419"/>
      <c r="D27" s="419"/>
      <c r="E27" s="419"/>
      <c r="F27" s="419"/>
      <c r="G27" s="420"/>
      <c r="H27" s="355"/>
      <c r="I27" s="356"/>
      <c r="J27" s="357"/>
      <c r="K27" s="355"/>
      <c r="L27" s="356"/>
      <c r="M27" s="356"/>
      <c r="N27" s="356"/>
      <c r="O27" s="357"/>
    </row>
    <row r="28" spans="2:15" ht="25.5" customHeight="1" x14ac:dyDescent="0.25">
      <c r="B28" s="259" t="str">
        <f>'Descripcion 1'!I52</f>
        <v>Presupuestos, procesos de adquisición y métodos de cálculo y avance financiero de proyectos.</v>
      </c>
      <c r="C28" s="260"/>
      <c r="D28" s="260"/>
      <c r="E28" s="260"/>
      <c r="F28" s="260"/>
      <c r="G28" s="261"/>
      <c r="H28" s="376" t="s">
        <v>206</v>
      </c>
      <c r="I28" s="377"/>
      <c r="J28" s="378"/>
      <c r="K28" s="376"/>
      <c r="L28" s="377"/>
      <c r="M28" s="377"/>
      <c r="N28" s="377"/>
      <c r="O28" s="378"/>
    </row>
    <row r="29" spans="2:15" x14ac:dyDescent="0.25">
      <c r="B29" s="349">
        <f>'Descripcion 1'!I53</f>
        <v>0</v>
      </c>
      <c r="C29" s="350"/>
      <c r="D29" s="350"/>
      <c r="E29" s="350"/>
      <c r="F29" s="350"/>
      <c r="G29" s="351"/>
      <c r="H29" s="394"/>
      <c r="I29" s="395"/>
      <c r="J29" s="396"/>
      <c r="K29" s="394"/>
      <c r="L29" s="395"/>
      <c r="M29" s="395"/>
      <c r="N29" s="395"/>
      <c r="O29" s="396"/>
    </row>
    <row r="30" spans="2:15" x14ac:dyDescent="0.25">
      <c r="B30" s="349">
        <f>'Descripcion 1'!I54</f>
        <v>0</v>
      </c>
      <c r="C30" s="350"/>
      <c r="D30" s="350"/>
      <c r="E30" s="350"/>
      <c r="F30" s="350"/>
      <c r="G30" s="351"/>
      <c r="H30" s="394"/>
      <c r="I30" s="395"/>
      <c r="J30" s="396"/>
      <c r="K30" s="394"/>
      <c r="L30" s="395"/>
      <c r="M30" s="395"/>
      <c r="N30" s="395"/>
      <c r="O30" s="396"/>
    </row>
    <row r="31" spans="2:15" x14ac:dyDescent="0.25">
      <c r="B31" s="349">
        <f>'Descripcion 1'!I55</f>
        <v>0</v>
      </c>
      <c r="C31" s="350"/>
      <c r="D31" s="350"/>
      <c r="E31" s="350"/>
      <c r="F31" s="350"/>
      <c r="G31" s="351"/>
      <c r="H31" s="394"/>
      <c r="I31" s="395"/>
      <c r="J31" s="396"/>
      <c r="K31" s="394"/>
      <c r="L31" s="395"/>
      <c r="M31" s="395"/>
      <c r="N31" s="395"/>
      <c r="O31" s="396"/>
    </row>
    <row r="32" spans="2:15" x14ac:dyDescent="0.25">
      <c r="B32" s="451">
        <f>'Descripcion 1'!I57</f>
        <v>0</v>
      </c>
      <c r="C32" s="452"/>
      <c r="D32" s="452"/>
      <c r="E32" s="452"/>
      <c r="F32" s="452"/>
      <c r="G32" s="453"/>
      <c r="H32" s="454"/>
      <c r="I32" s="455"/>
      <c r="J32" s="456"/>
      <c r="K32" s="454"/>
      <c r="L32" s="455"/>
      <c r="M32" s="455"/>
      <c r="N32" s="455"/>
      <c r="O32" s="456"/>
    </row>
    <row r="33" spans="2:15" x14ac:dyDescent="0.25">
      <c r="B33" s="451">
        <f>'Descripcion 1'!I58</f>
        <v>0</v>
      </c>
      <c r="C33" s="452"/>
      <c r="D33" s="452"/>
      <c r="E33" s="452"/>
      <c r="F33" s="452"/>
      <c r="G33" s="453"/>
      <c r="H33" s="394"/>
      <c r="I33" s="395"/>
      <c r="J33" s="396"/>
      <c r="K33" s="394"/>
      <c r="L33" s="395"/>
      <c r="M33" s="395"/>
      <c r="N33" s="395"/>
      <c r="O33" s="396"/>
    </row>
    <row r="34" spans="2:15" ht="15.75" thickBot="1" x14ac:dyDescent="0.3">
      <c r="B34" s="349">
        <f>'Descripcion 1'!I58</f>
        <v>0</v>
      </c>
      <c r="C34" s="350"/>
      <c r="D34" s="350"/>
      <c r="E34" s="350"/>
      <c r="F34" s="350"/>
      <c r="G34" s="351"/>
      <c r="H34" s="394"/>
      <c r="I34" s="395"/>
      <c r="J34" s="396"/>
      <c r="K34" s="394"/>
      <c r="L34" s="395"/>
      <c r="M34" s="395"/>
      <c r="N34" s="395"/>
      <c r="O34" s="396"/>
    </row>
    <row r="35" spans="2:15" ht="15.75" thickBot="1" x14ac:dyDescent="0.3">
      <c r="B35" s="418" t="s">
        <v>59</v>
      </c>
      <c r="C35" s="419"/>
      <c r="D35" s="419"/>
      <c r="E35" s="419"/>
      <c r="F35" s="419"/>
      <c r="G35" s="420"/>
      <c r="H35" s="421"/>
      <c r="I35" s="422"/>
      <c r="J35" s="423"/>
      <c r="K35" s="421"/>
      <c r="L35" s="422"/>
      <c r="M35" s="422"/>
      <c r="N35" s="422"/>
      <c r="O35" s="423"/>
    </row>
    <row r="36" spans="2:15" ht="15.75" thickBot="1" x14ac:dyDescent="0.3">
      <c r="B36" s="457" t="str">
        <f>'Descripcion 1'!I62</f>
        <v>Finanzas, Economía, Administración o similares</v>
      </c>
      <c r="C36" s="458"/>
      <c r="D36" s="458"/>
      <c r="E36" s="458"/>
      <c r="F36" s="458"/>
      <c r="G36" s="459"/>
      <c r="H36" s="427" t="s">
        <v>206</v>
      </c>
      <c r="I36" s="428"/>
      <c r="J36" s="429"/>
      <c r="K36" s="427"/>
      <c r="L36" s="428"/>
      <c r="M36" s="428"/>
      <c r="N36" s="428"/>
      <c r="O36" s="429"/>
    </row>
    <row r="37" spans="2:15" ht="15.75" thickBot="1" x14ac:dyDescent="0.3">
      <c r="B37" s="418" t="s">
        <v>60</v>
      </c>
      <c r="C37" s="419"/>
      <c r="D37" s="419"/>
      <c r="E37" s="419"/>
      <c r="F37" s="419"/>
      <c r="G37" s="420"/>
      <c r="H37" s="421"/>
      <c r="I37" s="422"/>
      <c r="J37" s="423"/>
      <c r="K37" s="421"/>
      <c r="L37" s="422"/>
      <c r="M37" s="422"/>
      <c r="N37" s="422"/>
      <c r="O37" s="423"/>
    </row>
    <row r="38" spans="2:15" ht="26.25" customHeight="1" thickBot="1" x14ac:dyDescent="0.3">
      <c r="B38" s="424" t="str">
        <f>'Descripcion 1'!I67</f>
        <v>Supervisión y ejecución de presupuestos, procesos de adquisición y procesos financieros de proyectos en GADs.</v>
      </c>
      <c r="C38" s="425"/>
      <c r="D38" s="425"/>
      <c r="E38" s="425"/>
      <c r="F38" s="425"/>
      <c r="G38" s="426"/>
      <c r="H38" s="427" t="s">
        <v>206</v>
      </c>
      <c r="I38" s="428"/>
      <c r="J38" s="429"/>
      <c r="K38" s="427"/>
      <c r="L38" s="428"/>
      <c r="M38" s="428"/>
      <c r="N38" s="428"/>
      <c r="O38" s="429"/>
    </row>
    <row r="39" spans="2:15" ht="15.75" thickBot="1" x14ac:dyDescent="0.3">
      <c r="B39" s="418" t="s">
        <v>61</v>
      </c>
      <c r="C39" s="419"/>
      <c r="D39" s="419"/>
      <c r="E39" s="419"/>
      <c r="F39" s="419"/>
      <c r="G39" s="420"/>
      <c r="H39" s="421"/>
      <c r="I39" s="422"/>
      <c r="J39" s="423"/>
      <c r="K39" s="421"/>
      <c r="L39" s="422"/>
      <c r="M39" s="422"/>
      <c r="N39" s="422"/>
      <c r="O39" s="423"/>
    </row>
    <row r="40" spans="2:15" x14ac:dyDescent="0.25">
      <c r="B40" s="460" t="str">
        <f>B7</f>
        <v>Organización de sistemas</v>
      </c>
      <c r="C40" s="461"/>
      <c r="D40" s="461"/>
      <c r="E40" s="461"/>
      <c r="F40" s="461"/>
      <c r="G40" s="462"/>
      <c r="H40" s="376" t="s">
        <v>206</v>
      </c>
      <c r="I40" s="377"/>
      <c r="J40" s="378"/>
      <c r="K40" s="376"/>
      <c r="L40" s="377"/>
      <c r="M40" s="377"/>
      <c r="N40" s="377"/>
      <c r="O40" s="378"/>
    </row>
    <row r="41" spans="2:15" x14ac:dyDescent="0.25">
      <c r="B41" s="349" t="str">
        <f t="shared" ref="B41:B43" si="0">B8</f>
        <v>Inspección de productos o servicios</v>
      </c>
      <c r="C41" s="350"/>
      <c r="D41" s="350"/>
      <c r="E41" s="350"/>
      <c r="F41" s="350"/>
      <c r="G41" s="351"/>
      <c r="H41" s="394" t="s">
        <v>206</v>
      </c>
      <c r="I41" s="395"/>
      <c r="J41" s="396"/>
      <c r="K41" s="394"/>
      <c r="L41" s="395"/>
      <c r="M41" s="395"/>
      <c r="N41" s="395"/>
      <c r="O41" s="396"/>
    </row>
    <row r="42" spans="2:15" x14ac:dyDescent="0.25">
      <c r="B42" s="349" t="str">
        <f t="shared" si="0"/>
        <v>Juicio y toma de decisiones</v>
      </c>
      <c r="C42" s="350"/>
      <c r="D42" s="350"/>
      <c r="E42" s="350"/>
      <c r="F42" s="350"/>
      <c r="G42" s="351"/>
      <c r="H42" s="394" t="s">
        <v>206</v>
      </c>
      <c r="I42" s="395"/>
      <c r="J42" s="396"/>
      <c r="K42" s="394"/>
      <c r="L42" s="395"/>
      <c r="M42" s="395"/>
      <c r="N42" s="395"/>
      <c r="O42" s="396"/>
    </row>
    <row r="43" spans="2:15" ht="15.75" thickBot="1" x14ac:dyDescent="0.3">
      <c r="B43" s="451">
        <f t="shared" si="0"/>
        <v>0</v>
      </c>
      <c r="C43" s="452"/>
      <c r="D43" s="452"/>
      <c r="E43" s="452"/>
      <c r="F43" s="452"/>
      <c r="G43" s="453"/>
      <c r="H43" s="394"/>
      <c r="I43" s="395"/>
      <c r="J43" s="396"/>
      <c r="K43" s="394"/>
      <c r="L43" s="395"/>
      <c r="M43" s="395"/>
      <c r="N43" s="395"/>
      <c r="O43" s="396"/>
    </row>
    <row r="44" spans="2:15" ht="15.75" thickBot="1" x14ac:dyDescent="0.3">
      <c r="B44" s="418" t="s">
        <v>62</v>
      </c>
      <c r="C44" s="419"/>
      <c r="D44" s="419"/>
      <c r="E44" s="419"/>
      <c r="F44" s="419"/>
      <c r="G44" s="420"/>
      <c r="H44" s="421"/>
      <c r="I44" s="422"/>
      <c r="J44" s="423"/>
      <c r="K44" s="421"/>
      <c r="L44" s="422"/>
      <c r="M44" s="422"/>
      <c r="N44" s="422"/>
      <c r="O44" s="423"/>
    </row>
    <row r="45" spans="2:15" x14ac:dyDescent="0.25">
      <c r="B45" s="460" t="str">
        <f>B17</f>
        <v>Orientación a los resultados</v>
      </c>
      <c r="C45" s="461"/>
      <c r="D45" s="461"/>
      <c r="E45" s="461"/>
      <c r="F45" s="461"/>
      <c r="G45" s="462"/>
      <c r="H45" s="376" t="s">
        <v>206</v>
      </c>
      <c r="I45" s="377"/>
      <c r="J45" s="378"/>
      <c r="K45" s="376"/>
      <c r="L45" s="377"/>
      <c r="M45" s="377"/>
      <c r="N45" s="377"/>
      <c r="O45" s="378"/>
    </row>
    <row r="46" spans="2:15" x14ac:dyDescent="0.25">
      <c r="B46" s="349" t="str">
        <f t="shared" ref="B46:B48" si="1">B18</f>
        <v>Orientación al servicio</v>
      </c>
      <c r="C46" s="350"/>
      <c r="D46" s="350"/>
      <c r="E46" s="350"/>
      <c r="F46" s="350"/>
      <c r="G46" s="351"/>
      <c r="H46" s="394" t="s">
        <v>206</v>
      </c>
      <c r="I46" s="395"/>
      <c r="J46" s="396"/>
      <c r="K46" s="394"/>
      <c r="L46" s="395"/>
      <c r="M46" s="395"/>
      <c r="N46" s="395"/>
      <c r="O46" s="396"/>
    </row>
    <row r="47" spans="2:15" x14ac:dyDescent="0.25">
      <c r="B47" s="349" t="str">
        <f t="shared" si="1"/>
        <v>Iniciativa</v>
      </c>
      <c r="C47" s="350"/>
      <c r="D47" s="350"/>
      <c r="E47" s="350"/>
      <c r="F47" s="350"/>
      <c r="G47" s="351"/>
      <c r="H47" s="394" t="s">
        <v>206</v>
      </c>
      <c r="I47" s="395"/>
      <c r="J47" s="396"/>
      <c r="K47" s="394"/>
      <c r="L47" s="395"/>
      <c r="M47" s="395"/>
      <c r="N47" s="395"/>
      <c r="O47" s="396"/>
    </row>
    <row r="48" spans="2:15" x14ac:dyDescent="0.25">
      <c r="B48" s="349">
        <f t="shared" si="1"/>
        <v>0</v>
      </c>
      <c r="C48" s="350"/>
      <c r="D48" s="350"/>
      <c r="E48" s="350"/>
      <c r="F48" s="350"/>
      <c r="G48" s="351"/>
      <c r="H48" s="394"/>
      <c r="I48" s="395"/>
      <c r="J48" s="396"/>
      <c r="K48" s="394"/>
      <c r="L48" s="395"/>
      <c r="M48" s="395"/>
      <c r="N48" s="395"/>
      <c r="O48" s="396"/>
    </row>
    <row r="49" spans="2:15" x14ac:dyDescent="0.25">
      <c r="B49" s="468" t="s">
        <v>63</v>
      </c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70"/>
    </row>
    <row r="50" spans="2:15" ht="15.75" thickBot="1" x14ac:dyDescent="0.3">
      <c r="B50" s="471" t="s">
        <v>64</v>
      </c>
      <c r="C50" s="472"/>
      <c r="D50" s="472"/>
      <c r="E50" s="472"/>
      <c r="F50" s="472"/>
      <c r="G50" s="464"/>
      <c r="H50" s="463" t="s">
        <v>65</v>
      </c>
      <c r="I50" s="464"/>
      <c r="J50" s="465" t="s">
        <v>66</v>
      </c>
      <c r="K50" s="466"/>
      <c r="L50" s="466"/>
      <c r="M50" s="466"/>
      <c r="N50" s="466"/>
      <c r="O50" s="467"/>
    </row>
    <row r="51" spans="2:15" ht="15.75" thickBot="1" x14ac:dyDescent="0.3">
      <c r="B51" s="489" t="s">
        <v>67</v>
      </c>
      <c r="C51" s="491" t="s">
        <v>68</v>
      </c>
      <c r="D51" s="493" t="s">
        <v>69</v>
      </c>
      <c r="E51" s="494"/>
      <c r="F51" s="494"/>
      <c r="G51" s="495"/>
      <c r="H51" s="489" t="s">
        <v>70</v>
      </c>
      <c r="I51" s="489" t="s">
        <v>71</v>
      </c>
      <c r="J51" s="478" t="s">
        <v>72</v>
      </c>
      <c r="K51" s="479"/>
      <c r="L51" s="478" t="s">
        <v>73</v>
      </c>
      <c r="M51" s="482"/>
      <c r="N51" s="482"/>
      <c r="O51" s="479"/>
    </row>
    <row r="52" spans="2:15" ht="23.25" customHeight="1" thickBot="1" x14ac:dyDescent="0.3">
      <c r="B52" s="490"/>
      <c r="C52" s="492"/>
      <c r="D52" s="484" t="s">
        <v>74</v>
      </c>
      <c r="E52" s="485"/>
      <c r="F52" s="484" t="s">
        <v>75</v>
      </c>
      <c r="G52" s="485"/>
      <c r="H52" s="490"/>
      <c r="I52" s="490"/>
      <c r="J52" s="480"/>
      <c r="K52" s="481"/>
      <c r="L52" s="480"/>
      <c r="M52" s="483"/>
      <c r="N52" s="483"/>
      <c r="O52" s="481"/>
    </row>
    <row r="53" spans="2:15" ht="15.75" thickBot="1" x14ac:dyDescent="0.3">
      <c r="B53" s="23">
        <f>'Base de Datos'!H24</f>
        <v>140</v>
      </c>
      <c r="C53" s="24">
        <f>'Base de Datos'!G25</f>
        <v>70</v>
      </c>
      <c r="D53" s="486">
        <f>'Base de Datos'!G26</f>
        <v>60</v>
      </c>
      <c r="E53" s="487"/>
      <c r="F53" s="486">
        <f>'Base de Datos'!G27</f>
        <v>60</v>
      </c>
      <c r="G53" s="487"/>
      <c r="H53" s="23">
        <f>'Base de Datos'!G28</f>
        <v>60</v>
      </c>
      <c r="I53" s="23">
        <f>'Base de Datos'!G29</f>
        <v>60</v>
      </c>
      <c r="J53" s="486">
        <f>'Base de Datos'!G30</f>
        <v>125</v>
      </c>
      <c r="K53" s="487"/>
      <c r="L53" s="486">
        <f>'Base de Datos'!G31</f>
        <v>80</v>
      </c>
      <c r="M53" s="488"/>
      <c r="N53" s="488"/>
      <c r="O53" s="487"/>
    </row>
    <row r="54" spans="2:15" ht="15.75" hidden="1" thickBot="1" x14ac:dyDescent="0.3">
      <c r="B54" s="85"/>
      <c r="C54" s="69"/>
      <c r="D54" s="69"/>
      <c r="E54" s="69"/>
      <c r="F54" s="69"/>
      <c r="G54" s="473"/>
      <c r="H54" s="473"/>
      <c r="I54" s="473"/>
      <c r="J54" s="473"/>
      <c r="K54" s="473"/>
      <c r="L54" s="473"/>
      <c r="M54" s="473"/>
      <c r="N54" s="473"/>
      <c r="O54" s="474"/>
    </row>
    <row r="55" spans="2:15" ht="15.75" thickBot="1" x14ac:dyDescent="0.3">
      <c r="B55" s="475" t="s">
        <v>76</v>
      </c>
      <c r="C55" s="476"/>
      <c r="D55" s="476"/>
      <c r="E55" s="476"/>
      <c r="F55" s="477"/>
      <c r="G55" s="475" t="s">
        <v>77</v>
      </c>
      <c r="H55" s="476"/>
      <c r="I55" s="477"/>
      <c r="J55" s="475" t="s">
        <v>78</v>
      </c>
      <c r="K55" s="476"/>
      <c r="L55" s="476"/>
      <c r="M55" s="476"/>
      <c r="N55" s="476"/>
      <c r="O55" s="477"/>
    </row>
    <row r="56" spans="2:15" ht="15.75" thickBot="1" x14ac:dyDescent="0.3">
      <c r="B56" s="159" t="s">
        <v>79</v>
      </c>
      <c r="C56" s="76"/>
      <c r="D56" s="76"/>
      <c r="E56" s="76"/>
      <c r="F56" s="76"/>
      <c r="G56" s="160" t="s">
        <v>79</v>
      </c>
      <c r="H56" s="76"/>
      <c r="I56" s="76"/>
      <c r="J56" s="160" t="s">
        <v>79</v>
      </c>
      <c r="K56" s="76"/>
      <c r="L56" s="76"/>
      <c r="M56" s="76"/>
      <c r="N56" s="76"/>
      <c r="O56" s="77"/>
    </row>
    <row r="57" spans="2:15" x14ac:dyDescent="0.25">
      <c r="B57" s="159" t="s">
        <v>80</v>
      </c>
      <c r="C57" s="79"/>
      <c r="D57" s="79"/>
      <c r="E57" s="79"/>
      <c r="F57" s="79"/>
      <c r="G57" s="160" t="s">
        <v>80</v>
      </c>
      <c r="H57" s="79"/>
      <c r="I57" s="79"/>
      <c r="J57" s="160" t="s">
        <v>80</v>
      </c>
      <c r="K57" s="79"/>
      <c r="L57" s="79"/>
      <c r="M57" s="79"/>
      <c r="N57" s="79"/>
      <c r="O57" s="80"/>
    </row>
    <row r="58" spans="2:15" ht="15.75" thickBot="1" x14ac:dyDescent="0.3">
      <c r="B58" s="78"/>
      <c r="C58" s="83"/>
      <c r="D58" s="83"/>
      <c r="E58" s="83"/>
      <c r="F58" s="84"/>
      <c r="G58" s="78"/>
      <c r="H58" s="81"/>
      <c r="I58" s="82"/>
      <c r="J58" s="78"/>
      <c r="K58" s="81"/>
      <c r="L58" s="81"/>
      <c r="M58" s="81"/>
      <c r="N58" s="81"/>
      <c r="O58" s="82"/>
    </row>
    <row r="59" spans="2:15" ht="15.75" thickBot="1" x14ac:dyDescent="0.3">
      <c r="B59" s="163" t="s">
        <v>81</v>
      </c>
      <c r="C59" s="75"/>
      <c r="D59" s="76"/>
      <c r="E59" s="76"/>
      <c r="F59" s="77"/>
      <c r="G59" s="162" t="s">
        <v>81</v>
      </c>
      <c r="H59" s="76"/>
      <c r="I59" s="76"/>
      <c r="J59" s="161" t="s">
        <v>81</v>
      </c>
      <c r="K59" s="76"/>
      <c r="L59" s="76"/>
      <c r="M59" s="76"/>
      <c r="N59" s="76"/>
      <c r="O59" s="77"/>
    </row>
  </sheetData>
  <mergeCells count="122">
    <mergeCell ref="G54:O54"/>
    <mergeCell ref="B55:F55"/>
    <mergeCell ref="G55:I55"/>
    <mergeCell ref="J55:O55"/>
    <mergeCell ref="J51:K52"/>
    <mergeCell ref="L51:O52"/>
    <mergeCell ref="D52:E52"/>
    <mergeCell ref="F52:G52"/>
    <mergeCell ref="D53:E53"/>
    <mergeCell ref="F53:G53"/>
    <mergeCell ref="J53:K53"/>
    <mergeCell ref="L53:O53"/>
    <mergeCell ref="B51:B52"/>
    <mergeCell ref="C51:C52"/>
    <mergeCell ref="D51:G51"/>
    <mergeCell ref="H51:H52"/>
    <mergeCell ref="I51:I52"/>
    <mergeCell ref="H50:I50"/>
    <mergeCell ref="J50:O50"/>
    <mergeCell ref="B46:G46"/>
    <mergeCell ref="H46:J46"/>
    <mergeCell ref="K46:O46"/>
    <mergeCell ref="B47:G47"/>
    <mergeCell ref="H47:J47"/>
    <mergeCell ref="K47:O47"/>
    <mergeCell ref="B44:G44"/>
    <mergeCell ref="H44:J44"/>
    <mergeCell ref="K44:O44"/>
    <mergeCell ref="B45:G45"/>
    <mergeCell ref="H45:J45"/>
    <mergeCell ref="K45:O45"/>
    <mergeCell ref="B48:G48"/>
    <mergeCell ref="H48:J48"/>
    <mergeCell ref="K48:O48"/>
    <mergeCell ref="B49:O49"/>
    <mergeCell ref="B50:G50"/>
    <mergeCell ref="B42:G42"/>
    <mergeCell ref="H42:J42"/>
    <mergeCell ref="K42:O42"/>
    <mergeCell ref="B43:G43"/>
    <mergeCell ref="H43:J43"/>
    <mergeCell ref="K43:O43"/>
    <mergeCell ref="B40:G40"/>
    <mergeCell ref="H40:J40"/>
    <mergeCell ref="K40:O40"/>
    <mergeCell ref="B41:G41"/>
    <mergeCell ref="H41:J41"/>
    <mergeCell ref="K41:O4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7:G37"/>
    <mergeCell ref="H37:J37"/>
    <mergeCell ref="K37:O37"/>
    <mergeCell ref="B38:G38"/>
    <mergeCell ref="H38:J38"/>
    <mergeCell ref="K38:O38"/>
    <mergeCell ref="B39:G39"/>
    <mergeCell ref="H39:J39"/>
    <mergeCell ref="K39:O39"/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3" zoomScaleNormal="100" workbookViewId="0">
      <selection activeCell="O36" sqref="O36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  <c r="T1" s="26"/>
      <c r="U1" s="26"/>
      <c r="V1" s="26"/>
      <c r="W1" s="26"/>
      <c r="X1" s="26"/>
      <c r="Y1" s="25"/>
      <c r="Z1" s="25"/>
    </row>
    <row r="2" spans="1:26" ht="74.25" customHeight="1" thickBot="1" x14ac:dyDescent="0.3">
      <c r="A2" s="25"/>
      <c r="B2" s="523"/>
      <c r="C2" s="521"/>
      <c r="D2" s="519" t="s">
        <v>143</v>
      </c>
      <c r="E2" s="520"/>
      <c r="F2" s="520"/>
      <c r="G2" s="520"/>
      <c r="H2" s="520"/>
      <c r="I2" s="520"/>
      <c r="J2" s="520"/>
      <c r="K2" s="520"/>
      <c r="L2" s="520"/>
      <c r="M2" s="520"/>
      <c r="N2" s="521"/>
      <c r="O2" s="521"/>
      <c r="P2" s="521"/>
      <c r="Q2" s="522"/>
      <c r="R2" s="25"/>
      <c r="S2" s="26"/>
      <c r="T2" s="26"/>
      <c r="U2" s="26"/>
      <c r="V2" s="26"/>
      <c r="W2" s="26"/>
      <c r="X2" s="26"/>
      <c r="Y2" s="25"/>
      <c r="Z2" s="25"/>
    </row>
    <row r="3" spans="1:26" ht="17.25" hidden="1" customHeight="1" x14ac:dyDescent="0.35">
      <c r="A3" s="25"/>
      <c r="B3" s="31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34"/>
      <c r="R3" s="25"/>
      <c r="S3" s="26"/>
      <c r="T3" s="26"/>
      <c r="U3" s="26"/>
      <c r="V3" s="26"/>
      <c r="W3" s="26"/>
      <c r="X3" s="26"/>
      <c r="Y3" s="25"/>
      <c r="Z3" s="25"/>
    </row>
    <row r="4" spans="1:26" ht="12" hidden="1" customHeight="1" x14ac:dyDescent="0.3">
      <c r="A4" s="25"/>
      <c r="B4" s="31"/>
      <c r="C4" s="510" t="s">
        <v>82</v>
      </c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34"/>
      <c r="R4" s="25"/>
      <c r="S4" s="26"/>
      <c r="T4" s="26"/>
      <c r="U4" s="26"/>
      <c r="V4" s="26"/>
      <c r="W4" s="26"/>
      <c r="X4" s="26"/>
      <c r="Y4" s="25"/>
      <c r="Z4" s="25"/>
    </row>
    <row r="5" spans="1:26" ht="12.75" hidden="1" customHeight="1" x14ac:dyDescent="0.3">
      <c r="A5" s="25"/>
      <c r="B5" s="31"/>
      <c r="C5" s="510" t="s">
        <v>83</v>
      </c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34"/>
      <c r="R5" s="25"/>
      <c r="S5" s="26"/>
      <c r="T5" s="26"/>
      <c r="U5" s="26"/>
      <c r="V5" s="26"/>
      <c r="W5" s="26"/>
      <c r="X5" s="26"/>
      <c r="Y5" s="25"/>
      <c r="Z5" s="25"/>
    </row>
    <row r="6" spans="1:26" ht="15.75" hidden="1" thickBot="1" x14ac:dyDescent="0.3">
      <c r="A6" s="25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25"/>
      <c r="S6" s="26"/>
      <c r="T6" s="26"/>
      <c r="U6" s="26"/>
      <c r="V6" s="26"/>
      <c r="W6" s="26"/>
      <c r="X6" s="26"/>
      <c r="Y6" s="25"/>
      <c r="Z6" s="25"/>
    </row>
    <row r="7" spans="1:26" x14ac:dyDescent="0.25">
      <c r="A7" s="27"/>
      <c r="B7" s="145"/>
      <c r="C7" s="511" t="s">
        <v>84</v>
      </c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146"/>
      <c r="R7" s="27"/>
      <c r="S7" s="28"/>
      <c r="T7" s="28"/>
      <c r="U7" s="28"/>
      <c r="V7" s="28"/>
      <c r="W7" s="28"/>
      <c r="X7" s="28"/>
      <c r="Y7" s="27"/>
      <c r="Z7" s="27"/>
    </row>
    <row r="8" spans="1:26" x14ac:dyDescent="0.25">
      <c r="A8" s="27"/>
      <c r="B8" s="501" t="s">
        <v>85</v>
      </c>
      <c r="C8" s="502"/>
      <c r="D8" s="512" t="str">
        <f>'Descripcion 1'!C8</f>
        <v>Gobierno Autónomo Descentralizado de la Provincia del Carchi</v>
      </c>
      <c r="E8" s="512"/>
      <c r="F8" s="512"/>
      <c r="G8" s="512"/>
      <c r="H8" s="512"/>
      <c r="I8" s="512"/>
      <c r="J8" s="512"/>
      <c r="K8" s="512"/>
      <c r="L8" s="512"/>
      <c r="M8" s="512"/>
      <c r="N8" s="512"/>
      <c r="O8" s="512"/>
      <c r="P8" s="512"/>
      <c r="Q8" s="29"/>
      <c r="R8" s="27"/>
      <c r="S8" s="28"/>
      <c r="T8" s="28"/>
      <c r="U8" s="28"/>
      <c r="V8" s="28"/>
      <c r="W8" s="28"/>
      <c r="X8" s="28"/>
      <c r="Y8" s="27"/>
      <c r="Z8" s="27"/>
    </row>
    <row r="9" spans="1:26" x14ac:dyDescent="0.25">
      <c r="A9" s="27"/>
      <c r="B9" s="501" t="s">
        <v>86</v>
      </c>
      <c r="C9" s="502"/>
      <c r="D9" s="513" t="str">
        <f>'Descripcion 1'!J8</f>
        <v>Dirección de Desarrollo Económico</v>
      </c>
      <c r="E9" s="513"/>
      <c r="F9" s="513"/>
      <c r="G9" s="513"/>
      <c r="H9" s="513"/>
      <c r="I9" s="513"/>
      <c r="J9" s="513"/>
      <c r="K9" s="513"/>
      <c r="L9" s="514"/>
      <c r="M9" s="513"/>
      <c r="N9" s="513"/>
      <c r="O9" s="513"/>
      <c r="P9" s="513"/>
      <c r="Q9" s="29"/>
      <c r="R9" s="27"/>
      <c r="S9" s="28"/>
      <c r="U9" s="28"/>
      <c r="V9" s="28"/>
      <c r="W9" s="28"/>
      <c r="X9" s="28"/>
      <c r="Y9" s="27"/>
      <c r="Z9" s="27"/>
    </row>
    <row r="10" spans="1:26" ht="15.75" customHeight="1" thickBot="1" x14ac:dyDescent="0.3">
      <c r="A10" s="27"/>
      <c r="B10" s="503" t="s">
        <v>87</v>
      </c>
      <c r="C10" s="504"/>
      <c r="D10" s="515" t="str">
        <f>+'Descripcion 1'!C9</f>
        <v xml:space="preserve">Analista Financiero </v>
      </c>
      <c r="E10" s="516"/>
      <c r="F10" s="516"/>
      <c r="G10" s="516"/>
      <c r="H10" s="516"/>
      <c r="I10" s="516"/>
      <c r="J10" s="516"/>
      <c r="K10" s="517"/>
      <c r="L10" s="164" t="s">
        <v>4</v>
      </c>
      <c r="M10" s="518" t="str">
        <f>+'Descripcion 1'!J9</f>
        <v>066</v>
      </c>
      <c r="N10" s="518"/>
      <c r="O10" s="518"/>
      <c r="P10" s="518"/>
      <c r="Q10" s="30"/>
      <c r="R10" s="27"/>
      <c r="S10" s="28"/>
      <c r="T10" s="28"/>
      <c r="U10" s="28"/>
      <c r="V10" s="28"/>
      <c r="W10" s="28"/>
      <c r="X10" s="28"/>
      <c r="Y10" s="27"/>
      <c r="Z10" s="27"/>
    </row>
    <row r="11" spans="1:26" ht="15.75" thickBot="1" x14ac:dyDescent="0.3">
      <c r="A11" s="25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4"/>
      <c r="R11" s="25"/>
      <c r="S11" s="26"/>
      <c r="T11" s="26"/>
      <c r="U11" s="26"/>
      <c r="V11" s="26"/>
      <c r="W11" s="26"/>
      <c r="X11" s="26"/>
      <c r="Y11" s="25"/>
      <c r="Z11" s="25"/>
    </row>
    <row r="12" spans="1:26" x14ac:dyDescent="0.25">
      <c r="A12" s="25"/>
      <c r="B12" s="147"/>
      <c r="C12" s="497" t="s">
        <v>88</v>
      </c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148"/>
      <c r="R12" s="25"/>
      <c r="S12" s="26"/>
      <c r="T12" s="26"/>
      <c r="U12" s="26"/>
      <c r="V12" s="26"/>
      <c r="W12" s="26"/>
      <c r="X12" s="26"/>
      <c r="Y12" s="25"/>
      <c r="Z12" s="25"/>
    </row>
    <row r="13" spans="1:26" ht="24" customHeight="1" x14ac:dyDescent="0.25">
      <c r="A13" s="25"/>
      <c r="B13" s="505" t="s">
        <v>89</v>
      </c>
      <c r="C13" s="506"/>
      <c r="D13" s="506"/>
      <c r="E13" s="506"/>
      <c r="F13" s="506"/>
      <c r="G13" s="506"/>
      <c r="H13" s="506"/>
      <c r="I13" s="507"/>
      <c r="J13" s="508" t="s">
        <v>90</v>
      </c>
      <c r="K13" s="506"/>
      <c r="L13" s="506"/>
      <c r="M13" s="506"/>
      <c r="N13" s="506"/>
      <c r="O13" s="506"/>
      <c r="P13" s="506"/>
      <c r="Q13" s="509"/>
      <c r="R13" s="25"/>
      <c r="S13" s="26"/>
      <c r="T13" s="26"/>
      <c r="U13" s="26"/>
      <c r="V13" s="26"/>
      <c r="W13" s="26"/>
      <c r="X13" s="26"/>
      <c r="Y13" s="25"/>
      <c r="Z13" s="25"/>
    </row>
    <row r="14" spans="1:26" ht="9.75" customHeight="1" x14ac:dyDescent="0.25">
      <c r="A14" s="25"/>
      <c r="B14" s="31"/>
      <c r="C14" s="35"/>
      <c r="D14" s="35"/>
      <c r="E14" s="35"/>
      <c r="F14" s="35"/>
      <c r="G14" s="35"/>
      <c r="H14" s="35"/>
      <c r="I14" s="36"/>
      <c r="J14" s="33"/>
      <c r="K14" s="33"/>
      <c r="L14" s="33"/>
      <c r="M14" s="33"/>
      <c r="N14" s="33"/>
      <c r="O14" s="33"/>
      <c r="P14" s="33"/>
      <c r="Q14" s="34"/>
      <c r="R14" s="25"/>
      <c r="S14" s="26"/>
      <c r="T14" s="26"/>
      <c r="U14" s="26"/>
      <c r="V14" s="26"/>
      <c r="W14" s="26"/>
      <c r="X14" s="26"/>
      <c r="Y14" s="25"/>
      <c r="Z14" s="25"/>
    </row>
    <row r="15" spans="1:26" x14ac:dyDescent="0.25">
      <c r="A15" s="25"/>
      <c r="B15" s="31"/>
      <c r="C15" s="35" t="s">
        <v>91</v>
      </c>
      <c r="D15" s="33"/>
      <c r="E15" s="35"/>
      <c r="F15" s="37"/>
      <c r="G15" s="33"/>
      <c r="H15" s="169"/>
      <c r="I15" s="39"/>
      <c r="J15" s="33"/>
      <c r="K15" s="40" t="s">
        <v>92</v>
      </c>
      <c r="L15" s="33"/>
      <c r="M15" s="33"/>
      <c r="N15" s="33"/>
      <c r="O15" s="33"/>
      <c r="P15" s="33"/>
      <c r="Q15" s="34"/>
      <c r="R15" s="25"/>
      <c r="S15" s="26"/>
      <c r="T15" s="26"/>
      <c r="U15" s="26"/>
      <c r="V15" s="26"/>
      <c r="W15" s="26"/>
      <c r="X15" s="26"/>
      <c r="Y15" s="25"/>
      <c r="Z15" s="25"/>
    </row>
    <row r="16" spans="1:26" x14ac:dyDescent="0.25">
      <c r="A16" s="25"/>
      <c r="B16" s="31"/>
      <c r="C16" s="35" t="s">
        <v>93</v>
      </c>
      <c r="D16" s="33"/>
      <c r="E16" s="35"/>
      <c r="F16" s="37"/>
      <c r="G16" s="33"/>
      <c r="H16" s="38"/>
      <c r="I16" s="39"/>
      <c r="J16" s="33"/>
      <c r="K16" s="35" t="s">
        <v>94</v>
      </c>
      <c r="L16" s="33"/>
      <c r="M16" s="35" t="s">
        <v>136</v>
      </c>
      <c r="N16" s="33"/>
      <c r="O16" s="33"/>
      <c r="P16" s="38"/>
      <c r="Q16" s="34"/>
      <c r="R16" s="25"/>
      <c r="S16" s="26"/>
      <c r="T16" s="26"/>
      <c r="U16" s="26"/>
      <c r="V16" s="26"/>
      <c r="W16" s="26"/>
      <c r="X16" s="26"/>
      <c r="Y16" s="25"/>
      <c r="Z16" s="25"/>
    </row>
    <row r="17" spans="1:26" x14ac:dyDescent="0.25">
      <c r="A17" s="25"/>
      <c r="B17" s="31"/>
      <c r="C17" s="35" t="s">
        <v>95</v>
      </c>
      <c r="D17" s="33"/>
      <c r="E17" s="35"/>
      <c r="F17" s="37"/>
      <c r="G17" s="33"/>
      <c r="H17" s="38"/>
      <c r="I17" s="39"/>
      <c r="J17" s="33"/>
      <c r="K17" s="35" t="s">
        <v>96</v>
      </c>
      <c r="L17" s="33"/>
      <c r="M17" s="35" t="s">
        <v>136</v>
      </c>
      <c r="N17" s="33"/>
      <c r="O17" s="33"/>
      <c r="P17" s="38"/>
      <c r="Q17" s="41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25"/>
      <c r="B18" s="31"/>
      <c r="C18" s="35" t="s">
        <v>97</v>
      </c>
      <c r="D18" s="33"/>
      <c r="E18" s="35"/>
      <c r="F18" s="37"/>
      <c r="G18" s="33"/>
      <c r="H18" s="38"/>
      <c r="I18" s="39"/>
      <c r="J18" s="33"/>
      <c r="K18" s="35" t="s">
        <v>98</v>
      </c>
      <c r="L18" s="33"/>
      <c r="M18" s="35" t="s">
        <v>137</v>
      </c>
      <c r="N18" s="33"/>
      <c r="O18" s="33"/>
      <c r="P18" s="38"/>
      <c r="Q18" s="41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5">
      <c r="A19" s="25"/>
      <c r="B19" s="31"/>
      <c r="C19" s="35" t="s">
        <v>99</v>
      </c>
      <c r="D19" s="33"/>
      <c r="E19" s="35"/>
      <c r="F19" s="37"/>
      <c r="G19" s="33"/>
      <c r="H19" s="38" t="s">
        <v>157</v>
      </c>
      <c r="I19" s="39"/>
      <c r="J19" s="33"/>
      <c r="K19" s="40" t="s">
        <v>6</v>
      </c>
      <c r="L19" s="33"/>
      <c r="M19" s="35"/>
      <c r="N19" s="33"/>
      <c r="O19" s="33"/>
      <c r="P19" s="33"/>
      <c r="Q19" s="41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5">
      <c r="A20" s="25"/>
      <c r="B20" s="31"/>
      <c r="C20" s="35" t="s">
        <v>100</v>
      </c>
      <c r="D20" s="33"/>
      <c r="E20" s="35"/>
      <c r="F20" s="37"/>
      <c r="G20" s="33"/>
      <c r="H20" s="38"/>
      <c r="I20" s="39"/>
      <c r="J20" s="33"/>
      <c r="K20" s="35" t="s">
        <v>101</v>
      </c>
      <c r="L20" s="33"/>
      <c r="M20" s="35" t="s">
        <v>138</v>
      </c>
      <c r="N20" s="33"/>
      <c r="O20" s="33"/>
      <c r="P20" s="38"/>
      <c r="Q20" s="41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25"/>
      <c r="B21" s="31"/>
      <c r="C21" s="35" t="s">
        <v>102</v>
      </c>
      <c r="D21" s="33"/>
      <c r="E21" s="35"/>
      <c r="F21" s="37"/>
      <c r="G21" s="33"/>
      <c r="H21" s="38"/>
      <c r="I21" s="39"/>
      <c r="J21" s="33"/>
      <c r="K21" s="35" t="s">
        <v>103</v>
      </c>
      <c r="L21" s="33"/>
      <c r="M21" s="35" t="s">
        <v>139</v>
      </c>
      <c r="N21" s="33"/>
      <c r="O21" s="33"/>
      <c r="P21" s="38" t="s">
        <v>157</v>
      </c>
      <c r="Q21" s="41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5">
      <c r="A22" s="25"/>
      <c r="B22" s="31"/>
      <c r="C22" s="33"/>
      <c r="D22" s="33"/>
      <c r="E22" s="33"/>
      <c r="F22" s="33"/>
      <c r="G22" s="33"/>
      <c r="H22" s="33"/>
      <c r="I22" s="39"/>
      <c r="J22" s="33"/>
      <c r="K22" s="35" t="s">
        <v>104</v>
      </c>
      <c r="L22" s="33"/>
      <c r="M22" s="35" t="s">
        <v>140</v>
      </c>
      <c r="N22" s="33"/>
      <c r="O22" s="33"/>
      <c r="P22" s="38"/>
      <c r="Q22" s="41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5">
      <c r="A23" s="25"/>
      <c r="B23" s="31"/>
      <c r="C23" s="35" t="s">
        <v>105</v>
      </c>
      <c r="D23" s="33"/>
      <c r="E23" s="35"/>
      <c r="F23" s="37"/>
      <c r="G23" s="33"/>
      <c r="H23" s="38"/>
      <c r="I23" s="39"/>
      <c r="J23" s="33"/>
      <c r="K23" s="35" t="s">
        <v>106</v>
      </c>
      <c r="L23" s="33"/>
      <c r="M23" s="35" t="s">
        <v>141</v>
      </c>
      <c r="N23" s="33"/>
      <c r="O23" s="33"/>
      <c r="P23" s="38"/>
      <c r="Q23" s="41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25">
      <c r="A24" s="25"/>
      <c r="B24" s="31"/>
      <c r="C24" s="35" t="s">
        <v>107</v>
      </c>
      <c r="D24" s="33"/>
      <c r="E24" s="35"/>
      <c r="F24" s="37"/>
      <c r="G24" s="33"/>
      <c r="H24" s="38"/>
      <c r="I24" s="39"/>
      <c r="J24" s="33"/>
      <c r="K24" s="40" t="s">
        <v>108</v>
      </c>
      <c r="L24" s="33"/>
      <c r="M24" s="35"/>
      <c r="N24" s="33"/>
      <c r="O24" s="33"/>
      <c r="P24" s="33"/>
      <c r="Q24" s="41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25"/>
      <c r="B25" s="31"/>
      <c r="C25" s="35" t="s">
        <v>109</v>
      </c>
      <c r="D25" s="33"/>
      <c r="E25" s="35"/>
      <c r="F25" s="37"/>
      <c r="G25" s="33"/>
      <c r="H25" s="38"/>
      <c r="I25" s="36"/>
      <c r="J25" s="33"/>
      <c r="K25" s="35" t="s">
        <v>110</v>
      </c>
      <c r="L25" s="33"/>
      <c r="M25" s="35" t="s">
        <v>142</v>
      </c>
      <c r="N25" s="33"/>
      <c r="O25" s="33"/>
      <c r="P25" s="38"/>
      <c r="Q25" s="41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5">
      <c r="A26" s="25"/>
      <c r="B26" s="42"/>
      <c r="C26" s="43"/>
      <c r="D26" s="43"/>
      <c r="E26" s="43"/>
      <c r="F26" s="43"/>
      <c r="G26" s="43"/>
      <c r="H26" s="43"/>
      <c r="I26" s="44"/>
      <c r="J26" s="43"/>
      <c r="K26" s="43"/>
      <c r="L26" s="43"/>
      <c r="M26" s="43"/>
      <c r="N26" s="43"/>
      <c r="O26" s="43"/>
      <c r="P26" s="43"/>
      <c r="Q26" s="4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48" customHeight="1" x14ac:dyDescent="0.25">
      <c r="A27" s="25"/>
      <c r="B27" s="498" t="s">
        <v>111</v>
      </c>
      <c r="C27" s="499"/>
      <c r="D27" s="499"/>
      <c r="E27" s="499"/>
      <c r="F27" s="499"/>
      <c r="G27" s="499"/>
      <c r="H27" s="499"/>
      <c r="I27" s="499"/>
      <c r="J27" s="499" t="s">
        <v>112</v>
      </c>
      <c r="K27" s="499"/>
      <c r="L27" s="499"/>
      <c r="M27" s="499"/>
      <c r="N27" s="499"/>
      <c r="O27" s="499"/>
      <c r="P27" s="499"/>
      <c r="Q27" s="500"/>
      <c r="R27" s="25"/>
      <c r="S27" s="25"/>
      <c r="T27" s="25"/>
      <c r="U27" s="25"/>
      <c r="V27" s="25"/>
      <c r="W27" s="25"/>
      <c r="X27" s="25"/>
      <c r="Y27" s="25"/>
      <c r="Z27" s="25"/>
    </row>
    <row r="28" spans="1:26" x14ac:dyDescent="0.25">
      <c r="A28" s="25"/>
      <c r="B28" s="31"/>
      <c r="C28" s="33"/>
      <c r="D28" s="33"/>
      <c r="E28" s="33"/>
      <c r="F28" s="33"/>
      <c r="G28" s="33"/>
      <c r="H28" s="33"/>
      <c r="I28" s="36"/>
      <c r="J28" s="33"/>
      <c r="K28" s="33"/>
      <c r="L28" s="33"/>
      <c r="M28" s="33"/>
      <c r="N28" s="33"/>
      <c r="O28" s="33"/>
      <c r="P28" s="33"/>
      <c r="Q28" s="34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5">
      <c r="A29" s="25"/>
      <c r="B29" s="31"/>
      <c r="C29" s="33"/>
      <c r="D29" s="46">
        <v>1</v>
      </c>
      <c r="E29" s="46">
        <v>2</v>
      </c>
      <c r="F29" s="46">
        <v>3</v>
      </c>
      <c r="G29" s="46">
        <v>4</v>
      </c>
      <c r="H29" s="46">
        <v>5</v>
      </c>
      <c r="I29" s="36"/>
      <c r="J29" s="33"/>
      <c r="K29" s="33"/>
      <c r="L29" s="46">
        <v>1</v>
      </c>
      <c r="M29" s="46">
        <v>2</v>
      </c>
      <c r="N29" s="46">
        <v>3</v>
      </c>
      <c r="O29" s="46">
        <v>4</v>
      </c>
      <c r="P29" s="46">
        <v>5</v>
      </c>
      <c r="Q29" s="34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5">
      <c r="A30" s="25"/>
      <c r="B30" s="31"/>
      <c r="C30" s="33"/>
      <c r="D30" s="38"/>
      <c r="E30" s="38"/>
      <c r="F30" s="38" t="s">
        <v>157</v>
      </c>
      <c r="G30" s="38"/>
      <c r="H30" s="38"/>
      <c r="I30" s="39"/>
      <c r="J30" s="33"/>
      <c r="K30" s="33"/>
      <c r="L30" s="38"/>
      <c r="M30" s="38"/>
      <c r="N30" s="38" t="s">
        <v>157</v>
      </c>
      <c r="O30" s="38"/>
      <c r="P30" s="38"/>
      <c r="Q30" s="34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thickBot="1" x14ac:dyDescent="0.3">
      <c r="A31" s="25"/>
      <c r="B31" s="47"/>
      <c r="C31" s="48"/>
      <c r="D31" s="48"/>
      <c r="E31" s="48"/>
      <c r="F31" s="48"/>
      <c r="G31" s="48"/>
      <c r="H31" s="48"/>
      <c r="I31" s="49"/>
      <c r="J31" s="48"/>
      <c r="K31" s="48"/>
      <c r="L31" s="48"/>
      <c r="M31" s="48"/>
      <c r="N31" s="48"/>
      <c r="O31" s="48"/>
      <c r="P31" s="48"/>
      <c r="Q31" s="50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thickBot="1" x14ac:dyDescent="0.3">
      <c r="A32" s="25"/>
      <c r="B32" s="31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25"/>
      <c r="S32" s="25"/>
      <c r="T32" s="25"/>
      <c r="U32" s="25"/>
      <c r="V32" s="25"/>
      <c r="W32" s="25"/>
      <c r="X32" s="25"/>
      <c r="Y32" s="25"/>
      <c r="Z32" s="25"/>
    </row>
    <row r="33" spans="1:26" x14ac:dyDescent="0.25">
      <c r="A33" s="25"/>
      <c r="B33" s="147"/>
      <c r="C33" s="497" t="s">
        <v>113</v>
      </c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497"/>
      <c r="Q33" s="148"/>
      <c r="R33" s="25"/>
      <c r="S33" s="26"/>
      <c r="T33" s="26"/>
      <c r="U33" s="26"/>
      <c r="V33" s="26"/>
      <c r="W33" s="25"/>
      <c r="X33" s="25"/>
      <c r="Y33" s="25"/>
      <c r="Z33" s="25"/>
    </row>
    <row r="34" spans="1:26" ht="44.25" customHeight="1" x14ac:dyDescent="0.25">
      <c r="A34" s="25"/>
      <c r="B34" s="498" t="s">
        <v>114</v>
      </c>
      <c r="C34" s="499"/>
      <c r="D34" s="499"/>
      <c r="E34" s="499"/>
      <c r="F34" s="499"/>
      <c r="G34" s="499"/>
      <c r="H34" s="499"/>
      <c r="I34" s="499"/>
      <c r="J34" s="499" t="s">
        <v>115</v>
      </c>
      <c r="K34" s="499"/>
      <c r="L34" s="499"/>
      <c r="M34" s="499"/>
      <c r="N34" s="499"/>
      <c r="O34" s="499"/>
      <c r="P34" s="499"/>
      <c r="Q34" s="500"/>
      <c r="R34" s="25"/>
      <c r="S34" s="26"/>
      <c r="T34" s="51"/>
      <c r="U34" s="52"/>
      <c r="V34" s="51"/>
      <c r="W34" s="25"/>
      <c r="X34" s="25"/>
      <c r="Y34" s="25"/>
      <c r="Z34" s="25"/>
    </row>
    <row r="35" spans="1:26" x14ac:dyDescent="0.25">
      <c r="A35" s="25"/>
      <c r="B35" s="31"/>
      <c r="C35" s="33"/>
      <c r="D35" s="46">
        <v>1</v>
      </c>
      <c r="E35" s="46">
        <v>2</v>
      </c>
      <c r="F35" s="46">
        <v>3</v>
      </c>
      <c r="G35" s="46">
        <v>4</v>
      </c>
      <c r="H35" s="46">
        <v>5</v>
      </c>
      <c r="I35" s="36"/>
      <c r="J35" s="33"/>
      <c r="K35" s="33"/>
      <c r="L35" s="46">
        <v>1</v>
      </c>
      <c r="M35" s="46">
        <v>2</v>
      </c>
      <c r="N35" s="46">
        <v>3</v>
      </c>
      <c r="O35" s="46">
        <v>4</v>
      </c>
      <c r="P35" s="46">
        <v>5</v>
      </c>
      <c r="Q35" s="34"/>
      <c r="R35" s="25"/>
      <c r="S35" s="26"/>
      <c r="T35" s="26"/>
      <c r="U35" s="26"/>
      <c r="V35" s="26"/>
      <c r="W35" s="25"/>
      <c r="X35" s="25"/>
      <c r="Y35" s="25"/>
      <c r="Z35" s="25"/>
    </row>
    <row r="36" spans="1:26" x14ac:dyDescent="0.25">
      <c r="A36" s="25"/>
      <c r="B36" s="31"/>
      <c r="C36" s="33"/>
      <c r="D36" s="38"/>
      <c r="E36" s="38"/>
      <c r="F36" s="38" t="s">
        <v>157</v>
      </c>
      <c r="G36" s="38"/>
      <c r="H36" s="38"/>
      <c r="I36" s="36"/>
      <c r="J36" s="33"/>
      <c r="K36" s="33"/>
      <c r="L36" s="38"/>
      <c r="M36" s="38"/>
      <c r="N36" s="38" t="s">
        <v>157</v>
      </c>
      <c r="O36" s="38"/>
      <c r="P36" s="38"/>
      <c r="Q36" s="34"/>
      <c r="R36" s="25"/>
      <c r="S36" s="26"/>
      <c r="T36" s="26"/>
      <c r="U36" s="26"/>
      <c r="V36" s="26"/>
      <c r="W36" s="25"/>
      <c r="X36" s="25"/>
      <c r="Y36" s="25"/>
      <c r="Z36" s="25"/>
    </row>
    <row r="37" spans="1:26" ht="15.75" thickBot="1" x14ac:dyDescent="0.3">
      <c r="A37" s="25"/>
      <c r="B37" s="47"/>
      <c r="C37" s="48"/>
      <c r="D37" s="48"/>
      <c r="E37" s="48"/>
      <c r="F37" s="48"/>
      <c r="G37" s="48"/>
      <c r="H37" s="48"/>
      <c r="I37" s="53"/>
      <c r="J37" s="48"/>
      <c r="K37" s="48"/>
      <c r="L37" s="48"/>
      <c r="M37" s="48"/>
      <c r="N37" s="48"/>
      <c r="O37" s="48"/>
      <c r="P37" s="48"/>
      <c r="Q37" s="50"/>
      <c r="R37" s="25"/>
      <c r="S37" s="26"/>
      <c r="T37" s="26"/>
      <c r="U37" s="26"/>
      <c r="V37" s="26"/>
      <c r="W37" s="25"/>
      <c r="X37" s="25"/>
      <c r="Y37" s="25"/>
      <c r="Z37" s="25"/>
    </row>
    <row r="38" spans="1:26" ht="15.75" thickBot="1" x14ac:dyDescent="0.3">
      <c r="A38" s="25"/>
      <c r="B38" s="31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4"/>
      <c r="R38" s="25"/>
      <c r="S38" s="26"/>
      <c r="T38" s="26"/>
      <c r="U38" s="26"/>
      <c r="V38" s="26"/>
      <c r="W38" s="25"/>
      <c r="X38" s="25"/>
      <c r="Y38" s="25"/>
      <c r="Z38" s="25"/>
    </row>
    <row r="39" spans="1:26" x14ac:dyDescent="0.25">
      <c r="A39" s="25"/>
      <c r="B39" s="149"/>
      <c r="C39" s="496" t="s">
        <v>116</v>
      </c>
      <c r="D39" s="496"/>
      <c r="E39" s="496"/>
      <c r="F39" s="496"/>
      <c r="G39" s="496"/>
      <c r="H39" s="496"/>
      <c r="I39" s="496"/>
      <c r="J39" s="497"/>
      <c r="K39" s="497"/>
      <c r="L39" s="497"/>
      <c r="M39" s="497"/>
      <c r="N39" s="497"/>
      <c r="O39" s="497"/>
      <c r="P39" s="497"/>
      <c r="Q39" s="148"/>
      <c r="R39" s="25"/>
      <c r="S39" s="26"/>
      <c r="T39" s="26"/>
      <c r="U39" s="26"/>
      <c r="V39" s="26"/>
      <c r="W39" s="25"/>
      <c r="X39" s="25"/>
      <c r="Y39" s="25"/>
      <c r="Z39" s="25"/>
    </row>
    <row r="40" spans="1:26" ht="44.25" customHeight="1" x14ac:dyDescent="0.25">
      <c r="A40" s="25"/>
      <c r="B40" s="498" t="s">
        <v>117</v>
      </c>
      <c r="C40" s="499"/>
      <c r="D40" s="499"/>
      <c r="E40" s="499"/>
      <c r="F40" s="499"/>
      <c r="G40" s="499"/>
      <c r="H40" s="499"/>
      <c r="I40" s="499"/>
      <c r="J40" s="499" t="s">
        <v>118</v>
      </c>
      <c r="K40" s="499"/>
      <c r="L40" s="499"/>
      <c r="M40" s="499"/>
      <c r="N40" s="499"/>
      <c r="O40" s="499"/>
      <c r="P40" s="499"/>
      <c r="Q40" s="500"/>
      <c r="R40" s="25"/>
      <c r="S40" s="26"/>
      <c r="T40" s="26"/>
      <c r="U40" s="26"/>
      <c r="V40" s="26"/>
      <c r="W40" s="25"/>
      <c r="X40" s="25"/>
      <c r="Y40" s="25"/>
      <c r="Z40" s="25"/>
    </row>
    <row r="41" spans="1:26" x14ac:dyDescent="0.25">
      <c r="A41" s="25"/>
      <c r="B41" s="31"/>
      <c r="C41" s="33"/>
      <c r="D41" s="33"/>
      <c r="E41" s="33"/>
      <c r="F41" s="33"/>
      <c r="G41" s="33"/>
      <c r="H41" s="33"/>
      <c r="I41" s="36"/>
      <c r="J41" s="33"/>
      <c r="K41" s="33"/>
      <c r="L41" s="33"/>
      <c r="M41" s="33"/>
      <c r="N41" s="33"/>
      <c r="O41" s="33"/>
      <c r="P41" s="33"/>
      <c r="Q41" s="34"/>
      <c r="R41" s="25"/>
      <c r="S41" s="26"/>
      <c r="T41" s="26"/>
      <c r="U41" s="26"/>
      <c r="V41" s="26"/>
      <c r="W41" s="25"/>
      <c r="X41" s="25"/>
      <c r="Y41" s="25"/>
      <c r="Z41" s="25"/>
    </row>
    <row r="42" spans="1:26" x14ac:dyDescent="0.25">
      <c r="A42" s="25"/>
      <c r="B42" s="31"/>
      <c r="C42" s="40" t="s">
        <v>92</v>
      </c>
      <c r="D42" s="33"/>
      <c r="E42" s="33"/>
      <c r="F42" s="33"/>
      <c r="G42" s="33"/>
      <c r="H42" s="33"/>
      <c r="I42" s="36"/>
      <c r="J42" s="33"/>
      <c r="K42" s="33"/>
      <c r="L42" s="46">
        <v>1</v>
      </c>
      <c r="M42" s="46">
        <v>2</v>
      </c>
      <c r="N42" s="46">
        <v>3</v>
      </c>
      <c r="O42" s="46">
        <v>4</v>
      </c>
      <c r="P42" s="46">
        <v>5</v>
      </c>
      <c r="Q42" s="34"/>
      <c r="R42" s="25"/>
      <c r="S42" s="26"/>
      <c r="T42" s="26"/>
      <c r="U42" s="26"/>
      <c r="V42" s="26"/>
      <c r="W42" s="25"/>
      <c r="X42" s="25"/>
      <c r="Y42" s="25"/>
      <c r="Z42" s="25"/>
    </row>
    <row r="43" spans="1:26" x14ac:dyDescent="0.25">
      <c r="A43" s="25"/>
      <c r="B43" s="31"/>
      <c r="C43" s="35" t="s">
        <v>94</v>
      </c>
      <c r="D43" s="33"/>
      <c r="E43" s="33"/>
      <c r="F43" s="33"/>
      <c r="G43" s="33"/>
      <c r="H43" s="38"/>
      <c r="I43" s="36"/>
      <c r="J43" s="33"/>
      <c r="K43" s="33"/>
      <c r="L43" s="38"/>
      <c r="M43" s="38"/>
      <c r="N43" s="38"/>
      <c r="O43" s="38" t="s">
        <v>157</v>
      </c>
      <c r="P43" s="38"/>
      <c r="Q43" s="34"/>
      <c r="R43" s="25"/>
      <c r="S43" s="26"/>
      <c r="T43" s="26"/>
      <c r="U43" s="26"/>
      <c r="V43" s="26"/>
      <c r="W43" s="25"/>
      <c r="X43" s="25"/>
      <c r="Y43" s="25"/>
      <c r="Z43" s="25"/>
    </row>
    <row r="44" spans="1:26" x14ac:dyDescent="0.25">
      <c r="A44" s="25"/>
      <c r="B44" s="31"/>
      <c r="C44" s="35" t="s">
        <v>96</v>
      </c>
      <c r="D44" s="33"/>
      <c r="E44" s="33"/>
      <c r="F44" s="33"/>
      <c r="G44" s="33"/>
      <c r="H44" s="38"/>
      <c r="I44" s="36"/>
      <c r="J44" s="33"/>
      <c r="K44" s="33"/>
      <c r="L44" s="33"/>
      <c r="M44" s="33"/>
      <c r="N44" s="33"/>
      <c r="O44" s="33"/>
      <c r="P44" s="33"/>
      <c r="Q44" s="34"/>
      <c r="R44" s="25"/>
      <c r="S44" s="26"/>
      <c r="T44" s="26"/>
      <c r="U44" s="26"/>
      <c r="V44" s="26"/>
      <c r="W44" s="25"/>
      <c r="X44" s="25"/>
      <c r="Y44" s="25"/>
      <c r="Z44" s="25"/>
    </row>
    <row r="45" spans="1:26" x14ac:dyDescent="0.25">
      <c r="A45" s="25"/>
      <c r="B45" s="31"/>
      <c r="C45" s="35" t="s">
        <v>98</v>
      </c>
      <c r="D45" s="33"/>
      <c r="E45" s="33"/>
      <c r="F45" s="33"/>
      <c r="G45" s="33"/>
      <c r="H45" s="38"/>
      <c r="I45" s="36"/>
      <c r="J45" s="33"/>
      <c r="K45" s="33"/>
      <c r="L45" s="33"/>
      <c r="M45" s="33"/>
      <c r="N45" s="33"/>
      <c r="O45" s="33"/>
      <c r="P45" s="33"/>
      <c r="Q45" s="34"/>
      <c r="R45" s="25"/>
      <c r="S45" s="26"/>
      <c r="T45" s="26"/>
      <c r="U45" s="26"/>
      <c r="V45" s="26"/>
      <c r="W45" s="25"/>
      <c r="X45" s="25"/>
      <c r="Y45" s="25"/>
      <c r="Z45" s="25"/>
    </row>
    <row r="46" spans="1:26" x14ac:dyDescent="0.25">
      <c r="A46" s="25"/>
      <c r="B46" s="31"/>
      <c r="C46" s="40" t="s">
        <v>6</v>
      </c>
      <c r="D46" s="33"/>
      <c r="E46" s="33"/>
      <c r="F46" s="33"/>
      <c r="G46" s="33"/>
      <c r="H46" s="33"/>
      <c r="I46" s="39"/>
      <c r="J46" s="33"/>
      <c r="K46" s="33"/>
      <c r="L46" s="33"/>
      <c r="M46" s="33"/>
      <c r="N46" s="33"/>
      <c r="O46" s="33"/>
      <c r="P46" s="33"/>
      <c r="Q46" s="34"/>
      <c r="R46" s="25"/>
      <c r="S46" s="26"/>
      <c r="T46" s="26"/>
      <c r="U46" s="26"/>
      <c r="V46" s="26"/>
      <c r="W46" s="25"/>
      <c r="X46" s="25"/>
      <c r="Y46" s="25"/>
      <c r="Z46" s="25"/>
    </row>
    <row r="47" spans="1:26" x14ac:dyDescent="0.25">
      <c r="A47" s="25"/>
      <c r="B47" s="31"/>
      <c r="C47" s="35" t="s">
        <v>101</v>
      </c>
      <c r="D47" s="33"/>
      <c r="E47" s="33"/>
      <c r="F47" s="33"/>
      <c r="G47" s="33"/>
      <c r="H47" s="38"/>
      <c r="I47" s="39"/>
      <c r="J47" s="33"/>
      <c r="K47" s="33"/>
      <c r="L47" s="33"/>
      <c r="M47" s="33"/>
      <c r="N47" s="33"/>
      <c r="O47" s="33"/>
      <c r="P47" s="33"/>
      <c r="Q47" s="34"/>
      <c r="R47" s="25"/>
      <c r="S47" s="26"/>
      <c r="T47" s="26"/>
      <c r="U47" s="26"/>
      <c r="V47" s="26"/>
      <c r="W47" s="25"/>
      <c r="X47" s="25"/>
      <c r="Y47" s="25"/>
      <c r="Z47" s="25"/>
    </row>
    <row r="48" spans="1:26" x14ac:dyDescent="0.25">
      <c r="A48" s="25"/>
      <c r="B48" s="31"/>
      <c r="C48" s="35" t="s">
        <v>103</v>
      </c>
      <c r="D48" s="33"/>
      <c r="E48" s="33"/>
      <c r="F48" s="33"/>
      <c r="G48" s="33"/>
      <c r="H48" s="38" t="s">
        <v>157</v>
      </c>
      <c r="I48" s="39"/>
      <c r="J48" s="33"/>
      <c r="K48" s="33"/>
      <c r="L48" s="33"/>
      <c r="M48" s="33"/>
      <c r="N48" s="33"/>
      <c r="O48" s="33"/>
      <c r="P48" s="33"/>
      <c r="Q48" s="34"/>
      <c r="R48" s="25"/>
      <c r="S48" s="26"/>
      <c r="T48" s="26"/>
      <c r="U48" s="26"/>
      <c r="V48" s="26"/>
      <c r="W48" s="25"/>
      <c r="X48" s="25"/>
      <c r="Y48" s="25"/>
      <c r="Z48" s="25"/>
    </row>
    <row r="49" spans="1:26" x14ac:dyDescent="0.25">
      <c r="A49" s="25"/>
      <c r="B49" s="31"/>
      <c r="C49" s="35" t="s">
        <v>104</v>
      </c>
      <c r="D49" s="33"/>
      <c r="E49" s="33"/>
      <c r="F49" s="33"/>
      <c r="G49" s="33"/>
      <c r="H49" s="38"/>
      <c r="I49" s="36"/>
      <c r="J49" s="33"/>
      <c r="K49" s="33"/>
      <c r="L49" s="33"/>
      <c r="M49" s="33"/>
      <c r="N49" s="33"/>
      <c r="O49" s="33"/>
      <c r="P49" s="33"/>
      <c r="Q49" s="34"/>
      <c r="R49" s="25"/>
      <c r="S49" s="26"/>
      <c r="T49" s="26"/>
      <c r="U49" s="26"/>
      <c r="V49" s="26"/>
      <c r="W49" s="26"/>
      <c r="X49" s="26"/>
      <c r="Y49" s="25"/>
      <c r="Z49" s="25"/>
    </row>
    <row r="50" spans="1:26" x14ac:dyDescent="0.25">
      <c r="A50" s="25"/>
      <c r="B50" s="31"/>
      <c r="C50" s="35" t="s">
        <v>106</v>
      </c>
      <c r="D50" s="33"/>
      <c r="E50" s="33"/>
      <c r="F50" s="33"/>
      <c r="G50" s="33"/>
      <c r="H50" s="38"/>
      <c r="I50" s="39"/>
      <c r="J50" s="33"/>
      <c r="K50" s="33"/>
      <c r="L50" s="33"/>
      <c r="M50" s="33"/>
      <c r="N50" s="33"/>
      <c r="O50" s="33"/>
      <c r="P50" s="33"/>
      <c r="Q50" s="34"/>
      <c r="R50" s="25"/>
      <c r="S50" s="26"/>
      <c r="T50" s="26"/>
      <c r="U50" s="26"/>
      <c r="V50" s="26"/>
      <c r="W50" s="26"/>
      <c r="X50" s="26"/>
      <c r="Y50" s="25"/>
      <c r="Z50" s="25"/>
    </row>
    <row r="51" spans="1:26" x14ac:dyDescent="0.25">
      <c r="A51" s="25"/>
      <c r="B51" s="31"/>
      <c r="C51" s="40" t="s">
        <v>108</v>
      </c>
      <c r="D51" s="33"/>
      <c r="E51" s="33"/>
      <c r="F51" s="33"/>
      <c r="G51" s="33"/>
      <c r="H51" s="33"/>
      <c r="I51" s="39"/>
      <c r="J51" s="33"/>
      <c r="K51" s="33"/>
      <c r="L51" s="33"/>
      <c r="M51" s="33"/>
      <c r="N51" s="33"/>
      <c r="O51" s="33"/>
      <c r="P51" s="33"/>
      <c r="Q51" s="34"/>
      <c r="R51" s="25"/>
      <c r="S51" s="26"/>
      <c r="T51" s="26"/>
      <c r="U51" s="26"/>
      <c r="V51" s="26"/>
      <c r="W51" s="26"/>
      <c r="X51" s="26"/>
      <c r="Y51" s="25"/>
      <c r="Z51" s="25"/>
    </row>
    <row r="52" spans="1:26" x14ac:dyDescent="0.25">
      <c r="A52" s="25"/>
      <c r="B52" s="31"/>
      <c r="C52" s="35" t="s">
        <v>110</v>
      </c>
      <c r="D52" s="33"/>
      <c r="E52" s="33"/>
      <c r="F52" s="33"/>
      <c r="G52" s="33"/>
      <c r="H52" s="38"/>
      <c r="I52" s="39"/>
      <c r="J52" s="33"/>
      <c r="K52" s="33"/>
      <c r="L52" s="33"/>
      <c r="M52" s="33"/>
      <c r="N52" s="33"/>
      <c r="O52" s="33"/>
      <c r="P52" s="33"/>
      <c r="Q52" s="34"/>
      <c r="R52" s="25"/>
      <c r="S52" s="26"/>
      <c r="T52" s="26"/>
      <c r="U52" s="26"/>
      <c r="V52" s="26"/>
      <c r="W52" s="26"/>
      <c r="X52" s="26"/>
      <c r="Y52" s="25"/>
      <c r="Z52" s="25"/>
    </row>
    <row r="53" spans="1:26" ht="15.75" thickBot="1" x14ac:dyDescent="0.3">
      <c r="A53" s="25"/>
      <c r="B53" s="47"/>
      <c r="C53" s="48"/>
      <c r="D53" s="48"/>
      <c r="E53" s="48"/>
      <c r="F53" s="48"/>
      <c r="G53" s="48"/>
      <c r="H53" s="48"/>
      <c r="I53" s="49"/>
      <c r="J53" s="48"/>
      <c r="K53" s="48"/>
      <c r="L53" s="48"/>
      <c r="M53" s="48"/>
      <c r="N53" s="48"/>
      <c r="O53" s="48"/>
      <c r="P53" s="48"/>
      <c r="Q53" s="50"/>
      <c r="R53" s="25"/>
      <c r="S53" s="26"/>
      <c r="T53" s="26"/>
      <c r="U53" s="26"/>
      <c r="V53" s="26"/>
      <c r="W53" s="26"/>
      <c r="X53" s="26"/>
      <c r="Y53" s="25"/>
      <c r="Z53" s="25"/>
    </row>
    <row r="54" spans="1:26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54"/>
      <c r="L54" s="25"/>
      <c r="M54" s="25"/>
      <c r="N54" s="25"/>
      <c r="O54" s="25"/>
      <c r="P54" s="25"/>
      <c r="Q54" s="25"/>
      <c r="R54" s="25"/>
      <c r="S54" s="26"/>
      <c r="T54" s="26"/>
      <c r="U54" s="26"/>
      <c r="V54" s="26"/>
      <c r="W54" s="26"/>
      <c r="X54" s="26"/>
      <c r="Y54" s="25"/>
      <c r="Z54" s="25"/>
    </row>
  </sheetData>
  <mergeCells count="25">
    <mergeCell ref="D2:M2"/>
    <mergeCell ref="N2:Q2"/>
    <mergeCell ref="B2:C2"/>
    <mergeCell ref="C3:P3"/>
    <mergeCell ref="C4:P4"/>
    <mergeCell ref="C5:P5"/>
    <mergeCell ref="C7:P7"/>
    <mergeCell ref="D8:P8"/>
    <mergeCell ref="D9:P9"/>
    <mergeCell ref="D10:K10"/>
    <mergeCell ref="M10:P10"/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6" zoomScaleNormal="100" workbookViewId="0">
      <selection activeCell="U59" sqref="U59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  <c r="T1" s="26"/>
      <c r="U1" s="26"/>
      <c r="V1" s="26"/>
      <c r="W1" s="26"/>
      <c r="X1" s="26"/>
      <c r="Y1" s="25"/>
      <c r="Z1" s="25"/>
    </row>
    <row r="2" spans="1:26" ht="74.25" customHeight="1" thickBot="1" x14ac:dyDescent="0.3">
      <c r="A2" s="25"/>
      <c r="B2" s="523"/>
      <c r="C2" s="521"/>
      <c r="D2" s="519" t="s">
        <v>186</v>
      </c>
      <c r="E2" s="520"/>
      <c r="F2" s="520"/>
      <c r="G2" s="520"/>
      <c r="H2" s="520"/>
      <c r="I2" s="520"/>
      <c r="J2" s="520"/>
      <c r="K2" s="520"/>
      <c r="L2" s="520"/>
      <c r="M2" s="520"/>
      <c r="N2" s="521"/>
      <c r="O2" s="521"/>
      <c r="P2" s="521"/>
      <c r="Q2" s="522"/>
      <c r="R2" s="25"/>
      <c r="S2" s="26"/>
      <c r="T2" s="26"/>
      <c r="U2" s="26"/>
      <c r="V2" s="26"/>
      <c r="W2" s="26"/>
      <c r="X2" s="26"/>
      <c r="Y2" s="25"/>
      <c r="Z2" s="25"/>
    </row>
    <row r="3" spans="1:26" ht="15.75" thickBot="1" x14ac:dyDescent="0.3">
      <c r="A3" s="25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  <c r="R3" s="25"/>
      <c r="S3" s="26"/>
      <c r="T3" s="26"/>
      <c r="U3" s="26"/>
      <c r="V3" s="26"/>
      <c r="W3" s="26"/>
      <c r="X3" s="26"/>
      <c r="Y3" s="25"/>
      <c r="Z3" s="25"/>
    </row>
    <row r="4" spans="1:26" x14ac:dyDescent="0.25">
      <c r="A4" s="25"/>
      <c r="B4" s="147"/>
      <c r="C4" s="497" t="str">
        <f>+'Valoración Datos'!C7:P7</f>
        <v>1. IDENTIFICACIÓN GENERAL</v>
      </c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148"/>
      <c r="R4" s="25"/>
      <c r="S4" s="26"/>
      <c r="T4" s="26"/>
      <c r="U4" s="26"/>
      <c r="V4" s="26"/>
      <c r="W4" s="26"/>
      <c r="X4" s="26"/>
      <c r="Y4" s="25"/>
      <c r="Z4" s="25"/>
    </row>
    <row r="5" spans="1:26" x14ac:dyDescent="0.25">
      <c r="A5" s="27"/>
      <c r="B5" s="501" t="str">
        <f>+'Valoración Datos'!B8:C8</f>
        <v>INSTITUCIÓN:</v>
      </c>
      <c r="C5" s="502"/>
      <c r="D5" s="542" t="str">
        <f>+'Valoración Datos'!D8</f>
        <v>Gobierno Autónomo Descentralizado de la Provincia del Carchi</v>
      </c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139"/>
      <c r="R5" s="27"/>
      <c r="S5" s="28"/>
      <c r="T5" s="28"/>
      <c r="V5" s="28"/>
      <c r="W5" s="28"/>
      <c r="X5" s="28"/>
      <c r="Y5" s="27"/>
      <c r="Z5" s="27"/>
    </row>
    <row r="6" spans="1:26" x14ac:dyDescent="0.25">
      <c r="A6" s="27"/>
      <c r="B6" s="501" t="str">
        <f>+'Valoración Datos'!B9:C9</f>
        <v>UNIDAD O PROCESO:</v>
      </c>
      <c r="C6" s="502"/>
      <c r="D6" s="543" t="str">
        <f>+'Valoración Datos'!D9</f>
        <v>Dirección de Desarrollo Económico</v>
      </c>
      <c r="E6" s="543"/>
      <c r="F6" s="543"/>
      <c r="G6" s="543"/>
      <c r="H6" s="543"/>
      <c r="I6" s="543"/>
      <c r="J6" s="543"/>
      <c r="K6" s="543"/>
      <c r="L6" s="544"/>
      <c r="M6" s="543"/>
      <c r="N6" s="543"/>
      <c r="O6" s="543"/>
      <c r="P6" s="543"/>
      <c r="Q6" s="139"/>
      <c r="R6" s="27"/>
      <c r="S6" s="28"/>
      <c r="T6" s="28"/>
      <c r="U6" s="28"/>
      <c r="V6" s="28"/>
      <c r="W6" s="28"/>
      <c r="X6" s="28"/>
      <c r="Y6" s="27"/>
      <c r="Z6" s="27"/>
    </row>
    <row r="7" spans="1:26" ht="15.75" customHeight="1" thickBot="1" x14ac:dyDescent="0.3">
      <c r="A7" s="55"/>
      <c r="B7" s="539" t="str">
        <f>+'Valoración Datos'!B10:C10</f>
        <v>PUESTO ESPECÍFICO:</v>
      </c>
      <c r="C7" s="540"/>
      <c r="D7" s="515" t="str">
        <f>+'Valoración Datos'!D10</f>
        <v xml:space="preserve">Analista Financiero </v>
      </c>
      <c r="E7" s="516"/>
      <c r="F7" s="516"/>
      <c r="G7" s="516"/>
      <c r="H7" s="516"/>
      <c r="I7" s="516"/>
      <c r="J7" s="516"/>
      <c r="K7" s="517"/>
      <c r="L7" s="164" t="s">
        <v>4</v>
      </c>
      <c r="M7" s="541" t="str">
        <f>+'Valoración Datos'!M10</f>
        <v>066</v>
      </c>
      <c r="N7" s="541"/>
      <c r="O7" s="541"/>
      <c r="P7" s="541"/>
      <c r="Q7" s="140"/>
      <c r="R7" s="55"/>
      <c r="S7" s="56"/>
      <c r="T7" s="56"/>
      <c r="U7" s="56"/>
      <c r="V7" s="56"/>
      <c r="W7" s="56"/>
      <c r="X7" s="56"/>
      <c r="Y7" s="55"/>
      <c r="Z7" s="55"/>
    </row>
    <row r="8" spans="1:26" ht="15.75" hidden="1" thickBot="1" x14ac:dyDescent="0.3">
      <c r="A8" s="25"/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4"/>
      <c r="R8" s="25"/>
      <c r="S8" s="26"/>
      <c r="T8" s="26"/>
      <c r="U8" s="26"/>
      <c r="V8" s="26"/>
      <c r="W8" s="26"/>
      <c r="X8" s="26"/>
      <c r="Y8" s="25"/>
      <c r="Z8" s="25"/>
    </row>
    <row r="9" spans="1:26" x14ac:dyDescent="0.25">
      <c r="A9" s="25"/>
      <c r="B9" s="147"/>
      <c r="C9" s="497" t="str">
        <f>+'Valoración Datos'!C12:P12</f>
        <v>2. PERFIL DE COMPETENCIAS DEL PUESTO</v>
      </c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148"/>
      <c r="R9" s="25"/>
      <c r="S9" s="26"/>
      <c r="Y9" s="25"/>
      <c r="Z9" s="25"/>
    </row>
    <row r="10" spans="1:26" x14ac:dyDescent="0.25">
      <c r="A10" s="25"/>
      <c r="B10" s="31"/>
      <c r="C10" s="33"/>
      <c r="D10" s="33"/>
      <c r="E10" s="33"/>
      <c r="F10" s="33"/>
      <c r="G10" s="33"/>
      <c r="H10" s="33"/>
      <c r="I10" s="32"/>
      <c r="J10" s="33"/>
      <c r="K10" s="33"/>
      <c r="L10" s="33"/>
      <c r="M10" s="33"/>
      <c r="N10" s="33"/>
      <c r="O10" s="33"/>
      <c r="P10" s="33"/>
      <c r="Q10" s="34"/>
      <c r="R10" s="25"/>
      <c r="S10" s="26"/>
      <c r="Y10" s="25"/>
      <c r="Z10" s="25"/>
    </row>
    <row r="11" spans="1:26" x14ac:dyDescent="0.25">
      <c r="A11" s="25"/>
      <c r="B11" s="31"/>
      <c r="C11" s="165" t="s">
        <v>120</v>
      </c>
      <c r="D11" s="33"/>
      <c r="E11" s="33"/>
      <c r="F11" s="33"/>
      <c r="G11" s="33"/>
      <c r="H11" s="33"/>
      <c r="I11" s="36"/>
      <c r="J11" s="33"/>
      <c r="K11" s="165" t="s">
        <v>121</v>
      </c>
      <c r="L11" s="33"/>
      <c r="M11" s="33"/>
      <c r="N11" s="33"/>
      <c r="O11" s="33"/>
      <c r="P11" s="33"/>
      <c r="Q11" s="34"/>
      <c r="R11" s="25"/>
      <c r="S11" s="26"/>
      <c r="Y11" s="25"/>
      <c r="Z11" s="25"/>
    </row>
    <row r="12" spans="1:26" x14ac:dyDescent="0.25">
      <c r="A12" s="25"/>
      <c r="B12" s="31"/>
      <c r="C12" s="33"/>
      <c r="D12" s="33"/>
      <c r="E12" s="33"/>
      <c r="F12" s="33"/>
      <c r="G12" s="33"/>
      <c r="H12" s="33"/>
      <c r="I12" s="36"/>
      <c r="J12" s="33"/>
      <c r="K12" s="33"/>
      <c r="L12" s="33"/>
      <c r="M12" s="33"/>
      <c r="N12" s="33"/>
      <c r="O12" s="33"/>
      <c r="P12" s="33"/>
      <c r="Q12" s="34"/>
      <c r="R12" s="25"/>
      <c r="S12" s="26"/>
      <c r="Y12" s="25"/>
      <c r="Z12" s="25"/>
    </row>
    <row r="13" spans="1:26" x14ac:dyDescent="0.25">
      <c r="A13" s="25"/>
      <c r="B13" s="31"/>
      <c r="C13" s="35" t="s">
        <v>91</v>
      </c>
      <c r="D13" s="33"/>
      <c r="E13" s="33"/>
      <c r="F13" s="57">
        <f>+'Valoración Datos'!H15</f>
        <v>0</v>
      </c>
      <c r="G13" s="33"/>
      <c r="H13" s="167">
        <v>15</v>
      </c>
      <c r="I13" s="36"/>
      <c r="J13" s="33"/>
      <c r="K13" s="40" t="s">
        <v>92</v>
      </c>
      <c r="L13" s="33"/>
      <c r="M13" s="33"/>
      <c r="N13" s="33"/>
      <c r="O13" s="33"/>
      <c r="P13" s="33"/>
      <c r="Q13" s="34"/>
      <c r="R13" s="25"/>
      <c r="S13" s="26"/>
      <c r="Y13" s="25"/>
      <c r="Z13" s="25"/>
    </row>
    <row r="14" spans="1:26" x14ac:dyDescent="0.25">
      <c r="A14" s="25"/>
      <c r="B14" s="31"/>
      <c r="C14" s="35" t="s">
        <v>93</v>
      </c>
      <c r="D14" s="33"/>
      <c r="E14" s="33"/>
      <c r="F14" s="58">
        <f>+'Valoración Datos'!H16</f>
        <v>0</v>
      </c>
      <c r="G14" s="33"/>
      <c r="H14" s="167">
        <v>45</v>
      </c>
      <c r="I14" s="36"/>
      <c r="J14" s="33"/>
      <c r="K14" s="35" t="s">
        <v>94</v>
      </c>
      <c r="L14" s="35" t="s">
        <v>136</v>
      </c>
      <c r="M14" s="33"/>
      <c r="N14" s="57">
        <f>+'Valoración Datos'!P16</f>
        <v>0</v>
      </c>
      <c r="O14" s="33"/>
      <c r="P14" s="167">
        <v>14</v>
      </c>
      <c r="Q14" s="34"/>
      <c r="R14" s="25"/>
      <c r="S14" s="26"/>
      <c r="Y14" s="25"/>
      <c r="Z14" s="25"/>
    </row>
    <row r="15" spans="1:26" x14ac:dyDescent="0.25">
      <c r="A15" s="25"/>
      <c r="B15" s="31"/>
      <c r="C15" s="35" t="s">
        <v>95</v>
      </c>
      <c r="D15" s="33"/>
      <c r="E15" s="33"/>
      <c r="F15" s="58">
        <f>+'Valoración Datos'!H17</f>
        <v>0</v>
      </c>
      <c r="G15" s="33"/>
      <c r="H15" s="167">
        <v>85</v>
      </c>
      <c r="I15" s="36"/>
      <c r="J15" s="33"/>
      <c r="K15" s="35" t="s">
        <v>96</v>
      </c>
      <c r="L15" s="35" t="s">
        <v>136</v>
      </c>
      <c r="M15" s="33"/>
      <c r="N15" s="58">
        <f>+'Valoración Datos'!P17</f>
        <v>0</v>
      </c>
      <c r="O15" s="33"/>
      <c r="P15" s="167">
        <v>28</v>
      </c>
      <c r="Q15" s="34"/>
      <c r="R15" s="25"/>
      <c r="S15" s="26"/>
      <c r="Y15" s="25"/>
      <c r="Z15" s="25"/>
    </row>
    <row r="16" spans="1:26" x14ac:dyDescent="0.25">
      <c r="A16" s="25"/>
      <c r="B16" s="31"/>
      <c r="C16" s="35" t="s">
        <v>97</v>
      </c>
      <c r="D16" s="33"/>
      <c r="E16" s="33"/>
      <c r="F16" s="58">
        <f>+'Valoración Datos'!H18</f>
        <v>0</v>
      </c>
      <c r="G16" s="33"/>
      <c r="H16" s="167">
        <v>125</v>
      </c>
      <c r="I16" s="36"/>
      <c r="J16" s="33"/>
      <c r="K16" s="35" t="s">
        <v>98</v>
      </c>
      <c r="L16" s="35" t="s">
        <v>137</v>
      </c>
      <c r="M16" s="33"/>
      <c r="N16" s="59">
        <f>+'Valoración Datos'!P18</f>
        <v>0</v>
      </c>
      <c r="O16" s="33"/>
      <c r="P16" s="167">
        <v>42</v>
      </c>
      <c r="Q16" s="34"/>
      <c r="R16" s="25"/>
      <c r="S16" s="26"/>
      <c r="Y16" s="25"/>
      <c r="Z16" s="25"/>
    </row>
    <row r="17" spans="1:26" x14ac:dyDescent="0.25">
      <c r="A17" s="25"/>
      <c r="B17" s="31"/>
      <c r="C17" s="35" t="s">
        <v>99</v>
      </c>
      <c r="D17" s="33"/>
      <c r="E17" s="33"/>
      <c r="F17" s="58" t="str">
        <f>+'Valoración Datos'!H19</f>
        <v>x</v>
      </c>
      <c r="G17" s="33"/>
      <c r="H17" s="167">
        <v>140</v>
      </c>
      <c r="I17" s="36"/>
      <c r="J17" s="33"/>
      <c r="K17" s="40" t="s">
        <v>6</v>
      </c>
      <c r="L17" s="35"/>
      <c r="M17" s="33"/>
      <c r="N17" s="60"/>
      <c r="O17" s="33"/>
      <c r="P17" s="60"/>
      <c r="Q17" s="34"/>
      <c r="R17" s="25"/>
      <c r="S17" s="26"/>
      <c r="Y17" s="25"/>
      <c r="Z17" s="25"/>
    </row>
    <row r="18" spans="1:26" x14ac:dyDescent="0.25">
      <c r="A18" s="25"/>
      <c r="B18" s="31"/>
      <c r="C18" s="35" t="s">
        <v>100</v>
      </c>
      <c r="D18" s="33"/>
      <c r="E18" s="33"/>
      <c r="F18" s="58">
        <f>+'Valoración Datos'!H20</f>
        <v>0</v>
      </c>
      <c r="G18" s="33"/>
      <c r="H18" s="167">
        <v>155</v>
      </c>
      <c r="I18" s="36"/>
      <c r="J18" s="33"/>
      <c r="K18" s="35" t="s">
        <v>101</v>
      </c>
      <c r="L18" s="35" t="s">
        <v>138</v>
      </c>
      <c r="M18" s="33"/>
      <c r="N18" s="57">
        <f>+'Valoración Datos'!P20</f>
        <v>0</v>
      </c>
      <c r="O18" s="33"/>
      <c r="P18" s="167">
        <v>56</v>
      </c>
      <c r="Q18" s="34"/>
      <c r="R18" s="25"/>
      <c r="S18" s="26"/>
      <c r="Y18" s="25"/>
      <c r="Z18" s="25"/>
    </row>
    <row r="19" spans="1:26" x14ac:dyDescent="0.25">
      <c r="A19" s="25"/>
      <c r="B19" s="31"/>
      <c r="C19" s="35" t="s">
        <v>102</v>
      </c>
      <c r="D19" s="33"/>
      <c r="E19" s="33"/>
      <c r="F19" s="59">
        <f>+'Valoración Datos'!H21</f>
        <v>0</v>
      </c>
      <c r="G19" s="33"/>
      <c r="H19" s="167">
        <v>170</v>
      </c>
      <c r="I19" s="36"/>
      <c r="J19" s="33"/>
      <c r="K19" s="35" t="s">
        <v>103</v>
      </c>
      <c r="L19" s="35" t="s">
        <v>139</v>
      </c>
      <c r="M19" s="33"/>
      <c r="N19" s="58" t="str">
        <f>+'Valoración Datos'!P21</f>
        <v>x</v>
      </c>
      <c r="O19" s="33"/>
      <c r="P19" s="167">
        <v>70</v>
      </c>
      <c r="Q19" s="34"/>
      <c r="R19" s="25"/>
      <c r="S19" s="26"/>
      <c r="Y19" s="25"/>
      <c r="Z19" s="25"/>
    </row>
    <row r="20" spans="1:26" x14ac:dyDescent="0.25">
      <c r="A20" s="25"/>
      <c r="B20" s="31"/>
      <c r="C20" s="33"/>
      <c r="D20" s="33"/>
      <c r="E20" s="33"/>
      <c r="F20" s="33"/>
      <c r="G20" s="33"/>
      <c r="H20" s="33"/>
      <c r="I20" s="36"/>
      <c r="J20" s="33"/>
      <c r="K20" s="35" t="s">
        <v>104</v>
      </c>
      <c r="L20" s="35" t="s">
        <v>140</v>
      </c>
      <c r="M20" s="33"/>
      <c r="N20" s="58">
        <f>+'Valoración Datos'!P22</f>
        <v>0</v>
      </c>
      <c r="O20" s="33"/>
      <c r="P20" s="167">
        <v>84</v>
      </c>
      <c r="Q20" s="34"/>
      <c r="R20" s="25"/>
      <c r="S20" s="26"/>
      <c r="Y20" s="25"/>
      <c r="Z20" s="25"/>
    </row>
    <row r="21" spans="1:26" x14ac:dyDescent="0.25">
      <c r="A21" s="25"/>
      <c r="B21" s="31"/>
      <c r="C21" s="35" t="s">
        <v>105</v>
      </c>
      <c r="D21" s="33"/>
      <c r="E21" s="33"/>
      <c r="F21" s="57">
        <f>+'Valoración Datos'!H23</f>
        <v>0</v>
      </c>
      <c r="G21" s="33"/>
      <c r="H21" s="167">
        <v>10</v>
      </c>
      <c r="I21" s="36"/>
      <c r="J21" s="33"/>
      <c r="K21" s="35" t="s">
        <v>106</v>
      </c>
      <c r="L21" s="35" t="s">
        <v>141</v>
      </c>
      <c r="M21" s="33"/>
      <c r="N21" s="59">
        <f>+'Valoración Datos'!P23</f>
        <v>0</v>
      </c>
      <c r="O21" s="33"/>
      <c r="P21" s="167">
        <v>100</v>
      </c>
      <c r="Q21" s="34"/>
      <c r="R21" s="25"/>
      <c r="S21" s="26"/>
      <c r="Y21" s="25"/>
      <c r="Z21" s="25"/>
    </row>
    <row r="22" spans="1:26" x14ac:dyDescent="0.25">
      <c r="A22" s="25"/>
      <c r="B22" s="31"/>
      <c r="C22" s="35" t="s">
        <v>107</v>
      </c>
      <c r="D22" s="33"/>
      <c r="E22" s="33"/>
      <c r="F22" s="58">
        <f>+'Valoración Datos'!H24</f>
        <v>0</v>
      </c>
      <c r="G22" s="33"/>
      <c r="H22" s="167">
        <v>20</v>
      </c>
      <c r="I22" s="36"/>
      <c r="J22" s="33"/>
      <c r="K22" s="40" t="s">
        <v>108</v>
      </c>
      <c r="L22" s="35"/>
      <c r="M22" s="33"/>
      <c r="N22" s="60"/>
      <c r="O22" s="33"/>
      <c r="P22" s="60"/>
      <c r="Q22" s="34"/>
      <c r="R22" s="25"/>
      <c r="S22" s="26"/>
      <c r="Y22" s="25"/>
      <c r="Z22" s="25"/>
    </row>
    <row r="23" spans="1:26" x14ac:dyDescent="0.25">
      <c r="A23" s="25"/>
      <c r="B23" s="31"/>
      <c r="C23" s="35" t="s">
        <v>109</v>
      </c>
      <c r="D23" s="33"/>
      <c r="E23" s="33"/>
      <c r="F23" s="59">
        <f>+'Valoración Datos'!H25</f>
        <v>0</v>
      </c>
      <c r="G23" s="33"/>
      <c r="H23" s="167">
        <v>30</v>
      </c>
      <c r="I23" s="36"/>
      <c r="J23" s="33"/>
      <c r="K23" s="35" t="s">
        <v>110</v>
      </c>
      <c r="L23" s="35" t="s">
        <v>142</v>
      </c>
      <c r="M23" s="33"/>
      <c r="N23" s="61">
        <f>+'Valoración Datos'!P25</f>
        <v>0</v>
      </c>
      <c r="O23" s="33"/>
      <c r="P23" s="167">
        <v>100</v>
      </c>
      <c r="Q23" s="34"/>
      <c r="R23" s="25"/>
      <c r="S23" s="26"/>
      <c r="Y23" s="25"/>
      <c r="Z23" s="25"/>
    </row>
    <row r="24" spans="1:26" x14ac:dyDescent="0.25">
      <c r="A24" s="25"/>
      <c r="B24" s="42"/>
      <c r="C24" s="43"/>
      <c r="D24" s="43"/>
      <c r="E24" s="43"/>
      <c r="F24" s="43"/>
      <c r="G24" s="43"/>
      <c r="H24" s="43"/>
      <c r="I24" s="44"/>
      <c r="J24" s="43"/>
      <c r="K24" s="43"/>
      <c r="L24" s="43"/>
      <c r="M24" s="43"/>
      <c r="N24" s="43"/>
      <c r="O24" s="43"/>
      <c r="P24" s="43"/>
      <c r="Q24" s="62"/>
      <c r="R24" s="25"/>
      <c r="S24" s="26"/>
      <c r="Y24" s="25"/>
      <c r="Z24" s="25"/>
    </row>
    <row r="25" spans="1:26" x14ac:dyDescent="0.25">
      <c r="A25" s="25"/>
      <c r="B25" s="31"/>
      <c r="C25" s="33"/>
      <c r="D25" s="33"/>
      <c r="E25" s="33"/>
      <c r="F25" s="33"/>
      <c r="G25" s="33"/>
      <c r="H25" s="33"/>
      <c r="I25" s="36"/>
      <c r="J25" s="33"/>
      <c r="K25" s="33"/>
      <c r="L25" s="33"/>
      <c r="M25" s="33"/>
      <c r="N25" s="33"/>
      <c r="O25" s="33"/>
      <c r="P25" s="33"/>
      <c r="Q25" s="34"/>
      <c r="R25" s="25"/>
      <c r="S25" s="26"/>
      <c r="Y25" s="25"/>
      <c r="Z25" s="25"/>
    </row>
    <row r="26" spans="1:26" x14ac:dyDescent="0.25">
      <c r="A26" s="25"/>
      <c r="B26" s="31"/>
      <c r="C26" s="165" t="s">
        <v>123</v>
      </c>
      <c r="D26" s="33"/>
      <c r="E26" s="33"/>
      <c r="F26" s="33"/>
      <c r="G26" s="33"/>
      <c r="H26" s="33"/>
      <c r="I26" s="36"/>
      <c r="J26" s="33"/>
      <c r="K26" s="165" t="s">
        <v>124</v>
      </c>
      <c r="L26" s="33"/>
      <c r="M26" s="33"/>
      <c r="N26" s="33"/>
      <c r="O26" s="33"/>
      <c r="P26" s="33"/>
      <c r="Q26" s="34"/>
      <c r="R26" s="25"/>
      <c r="S26" s="26"/>
      <c r="Y26" s="25"/>
      <c r="Z26" s="25"/>
    </row>
    <row r="27" spans="1:26" x14ac:dyDescent="0.25">
      <c r="A27" s="25"/>
      <c r="B27" s="31"/>
      <c r="C27" s="33"/>
      <c r="D27" s="46">
        <v>1</v>
      </c>
      <c r="E27" s="33"/>
      <c r="F27" s="57">
        <f>+'Valoración Datos'!D30</f>
        <v>0</v>
      </c>
      <c r="G27" s="33"/>
      <c r="H27" s="167">
        <v>20</v>
      </c>
      <c r="I27" s="36"/>
      <c r="J27" s="33"/>
      <c r="K27" s="33"/>
      <c r="L27" s="46">
        <v>1</v>
      </c>
      <c r="M27" s="33"/>
      <c r="N27" s="57">
        <f>+'Valoración Datos'!L30</f>
        <v>0</v>
      </c>
      <c r="O27" s="33"/>
      <c r="P27" s="167">
        <v>20</v>
      </c>
      <c r="Q27" s="34"/>
      <c r="R27" s="25"/>
      <c r="S27" s="26"/>
      <c r="Y27" s="25"/>
      <c r="Z27" s="25"/>
    </row>
    <row r="28" spans="1:26" x14ac:dyDescent="0.25">
      <c r="A28" s="25"/>
      <c r="B28" s="31"/>
      <c r="C28" s="33"/>
      <c r="D28" s="46">
        <v>2</v>
      </c>
      <c r="E28" s="33"/>
      <c r="F28" s="58">
        <f>+'Valoración Datos'!E30</f>
        <v>0</v>
      </c>
      <c r="G28" s="33"/>
      <c r="H28" s="167">
        <v>40</v>
      </c>
      <c r="I28" s="36"/>
      <c r="J28" s="33"/>
      <c r="K28" s="33"/>
      <c r="L28" s="46">
        <v>2</v>
      </c>
      <c r="M28" s="33"/>
      <c r="N28" s="58">
        <f>+'Valoración Datos'!M30</f>
        <v>0</v>
      </c>
      <c r="O28" s="33"/>
      <c r="P28" s="167">
        <v>40</v>
      </c>
      <c r="Q28" s="34"/>
      <c r="R28" s="25"/>
      <c r="S28" s="26"/>
      <c r="Y28" s="25"/>
      <c r="Z28" s="25"/>
    </row>
    <row r="29" spans="1:26" x14ac:dyDescent="0.25">
      <c r="A29" s="25"/>
      <c r="B29" s="31"/>
      <c r="C29" s="33"/>
      <c r="D29" s="46">
        <v>3</v>
      </c>
      <c r="E29" s="33"/>
      <c r="F29" s="58" t="str">
        <f>+'Valoración Datos'!F30</f>
        <v>x</v>
      </c>
      <c r="G29" s="33"/>
      <c r="H29" s="167">
        <v>60</v>
      </c>
      <c r="I29" s="36"/>
      <c r="J29" s="33"/>
      <c r="K29" s="33"/>
      <c r="L29" s="46">
        <v>3</v>
      </c>
      <c r="M29" s="33"/>
      <c r="N29" s="58" t="str">
        <f>+'Valoración Datos'!N30</f>
        <v>x</v>
      </c>
      <c r="O29" s="33"/>
      <c r="P29" s="167">
        <v>60</v>
      </c>
      <c r="Q29" s="34"/>
      <c r="R29" s="25"/>
      <c r="S29" s="26"/>
      <c r="Y29" s="25"/>
      <c r="Z29" s="25"/>
    </row>
    <row r="30" spans="1:26" x14ac:dyDescent="0.25">
      <c r="A30" s="25"/>
      <c r="B30" s="31"/>
      <c r="C30" s="33"/>
      <c r="D30" s="46">
        <v>4</v>
      </c>
      <c r="E30" s="33"/>
      <c r="F30" s="58">
        <f>+'Valoración Datos'!G30</f>
        <v>0</v>
      </c>
      <c r="G30" s="33"/>
      <c r="H30" s="167">
        <v>80</v>
      </c>
      <c r="I30" s="36"/>
      <c r="J30" s="33"/>
      <c r="K30" s="33"/>
      <c r="L30" s="46">
        <v>4</v>
      </c>
      <c r="M30" s="33"/>
      <c r="N30" s="58">
        <f>+'Valoración Datos'!O30</f>
        <v>0</v>
      </c>
      <c r="O30" s="33"/>
      <c r="P30" s="167">
        <v>80</v>
      </c>
      <c r="Q30" s="34"/>
      <c r="R30" s="25"/>
      <c r="S30" s="26"/>
      <c r="Y30" s="25"/>
      <c r="Z30" s="25"/>
    </row>
    <row r="31" spans="1:26" x14ac:dyDescent="0.25">
      <c r="A31" s="25"/>
      <c r="B31" s="31"/>
      <c r="C31" s="33"/>
      <c r="D31" s="46">
        <v>5</v>
      </c>
      <c r="E31" s="33"/>
      <c r="F31" s="59">
        <f>+'Valoración Datos'!H30</f>
        <v>0</v>
      </c>
      <c r="G31" s="33"/>
      <c r="H31" s="167">
        <v>100</v>
      </c>
      <c r="I31" s="36"/>
      <c r="J31" s="33"/>
      <c r="K31" s="33"/>
      <c r="L31" s="46">
        <v>5</v>
      </c>
      <c r="M31" s="33"/>
      <c r="N31" s="59">
        <f>+'Valoración Datos'!P30</f>
        <v>0</v>
      </c>
      <c r="O31" s="33"/>
      <c r="P31" s="167">
        <v>100</v>
      </c>
      <c r="Q31" s="34"/>
      <c r="R31" s="25"/>
      <c r="S31" s="26"/>
      <c r="Y31" s="25"/>
      <c r="Z31" s="25"/>
    </row>
    <row r="32" spans="1:26" ht="15.75" thickBot="1" x14ac:dyDescent="0.3">
      <c r="A32" s="25"/>
      <c r="B32" s="47"/>
      <c r="C32" s="48"/>
      <c r="D32" s="48"/>
      <c r="E32" s="48"/>
      <c r="F32" s="48"/>
      <c r="G32" s="48"/>
      <c r="H32" s="48"/>
      <c r="I32" s="53"/>
      <c r="J32" s="48"/>
      <c r="K32" s="48"/>
      <c r="L32" s="48"/>
      <c r="M32" s="48"/>
      <c r="N32" s="48"/>
      <c r="O32" s="48"/>
      <c r="P32" s="48"/>
      <c r="Q32" s="50"/>
      <c r="R32" s="25"/>
      <c r="S32" s="26"/>
      <c r="Y32" s="25"/>
      <c r="Z32" s="25"/>
    </row>
    <row r="33" spans="1:26" ht="15.75" hidden="1" thickBot="1" x14ac:dyDescent="0.3">
      <c r="A33" s="25"/>
      <c r="B33" s="31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25"/>
      <c r="S33" s="26"/>
      <c r="Y33" s="25"/>
      <c r="Z33" s="25"/>
    </row>
    <row r="34" spans="1:26" x14ac:dyDescent="0.25">
      <c r="A34" s="25"/>
      <c r="B34" s="147"/>
      <c r="C34" s="497" t="str">
        <f>+'Valoración Datos'!C33:P33</f>
        <v>3. COMPLEJIDAD DEL PUESTO</v>
      </c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148"/>
      <c r="R34" s="25"/>
      <c r="S34" s="26"/>
      <c r="Y34" s="25"/>
      <c r="Z34" s="25"/>
    </row>
    <row r="35" spans="1:26" x14ac:dyDescent="0.25">
      <c r="A35" s="25"/>
      <c r="B35" s="31"/>
      <c r="C35" s="33"/>
      <c r="D35" s="33"/>
      <c r="E35" s="33"/>
      <c r="F35" s="33"/>
      <c r="G35" s="33"/>
      <c r="H35" s="33"/>
      <c r="I35" s="32"/>
      <c r="J35" s="33"/>
      <c r="K35" s="33"/>
      <c r="L35" s="33"/>
      <c r="M35" s="33"/>
      <c r="N35" s="33"/>
      <c r="O35" s="33"/>
      <c r="P35" s="33"/>
      <c r="Q35" s="34"/>
      <c r="R35" s="25"/>
      <c r="S35" s="26"/>
      <c r="Y35" s="25"/>
      <c r="Z35" s="25"/>
    </row>
    <row r="36" spans="1:26" x14ac:dyDescent="0.25">
      <c r="A36" s="25"/>
      <c r="B36" s="31"/>
      <c r="C36" s="165" t="s">
        <v>125</v>
      </c>
      <c r="D36" s="33"/>
      <c r="E36" s="33"/>
      <c r="F36" s="33"/>
      <c r="G36" s="33"/>
      <c r="H36" s="33"/>
      <c r="I36" s="36"/>
      <c r="J36" s="33"/>
      <c r="K36" s="165" t="s">
        <v>126</v>
      </c>
      <c r="L36" s="33"/>
      <c r="M36" s="33"/>
      <c r="N36" s="33"/>
      <c r="O36" s="33"/>
      <c r="P36" s="33"/>
      <c r="Q36" s="34"/>
      <c r="R36" s="25"/>
      <c r="S36" s="26"/>
      <c r="Y36" s="25"/>
      <c r="Z36" s="25"/>
    </row>
    <row r="37" spans="1:26" x14ac:dyDescent="0.25">
      <c r="A37" s="25"/>
      <c r="B37" s="31"/>
      <c r="C37" s="33"/>
      <c r="D37" s="46">
        <v>1</v>
      </c>
      <c r="E37" s="33"/>
      <c r="F37" s="57">
        <f>+'Valoración Datos'!D36</f>
        <v>0</v>
      </c>
      <c r="G37" s="33"/>
      <c r="H37" s="167">
        <v>20</v>
      </c>
      <c r="I37" s="36"/>
      <c r="J37" s="33"/>
      <c r="K37" s="33"/>
      <c r="L37" s="46">
        <v>1</v>
      </c>
      <c r="M37" s="33"/>
      <c r="N37" s="57">
        <f>+'Valoración Datos'!$L$36</f>
        <v>0</v>
      </c>
      <c r="O37" s="33"/>
      <c r="P37" s="167">
        <v>20</v>
      </c>
      <c r="Q37" s="34"/>
      <c r="R37" s="25"/>
      <c r="S37" s="26"/>
      <c r="Y37" s="25"/>
      <c r="Z37" s="25"/>
    </row>
    <row r="38" spans="1:26" x14ac:dyDescent="0.25">
      <c r="A38" s="25"/>
      <c r="B38" s="31"/>
      <c r="C38" s="33"/>
      <c r="D38" s="46">
        <v>2</v>
      </c>
      <c r="E38" s="33"/>
      <c r="F38" s="58">
        <f>+'Valoración Datos'!E36</f>
        <v>0</v>
      </c>
      <c r="G38" s="33"/>
      <c r="H38" s="167">
        <v>40</v>
      </c>
      <c r="I38" s="36"/>
      <c r="J38" s="33"/>
      <c r="K38" s="33"/>
      <c r="L38" s="46">
        <v>2</v>
      </c>
      <c r="M38" s="33"/>
      <c r="N38" s="58">
        <f>+'Valoración Datos'!$M$36</f>
        <v>0</v>
      </c>
      <c r="O38" s="33"/>
      <c r="P38" s="167">
        <v>40</v>
      </c>
      <c r="Q38" s="34"/>
      <c r="R38" s="25"/>
      <c r="S38" s="26"/>
      <c r="Y38" s="25"/>
      <c r="Z38" s="25"/>
    </row>
    <row r="39" spans="1:26" x14ac:dyDescent="0.25">
      <c r="A39" s="25"/>
      <c r="B39" s="31"/>
      <c r="C39" s="33"/>
      <c r="D39" s="46">
        <v>3</v>
      </c>
      <c r="E39" s="33"/>
      <c r="F39" s="58" t="str">
        <f>+'Valoración Datos'!F36</f>
        <v>x</v>
      </c>
      <c r="G39" s="33"/>
      <c r="H39" s="167">
        <v>60</v>
      </c>
      <c r="I39" s="36"/>
      <c r="J39" s="33"/>
      <c r="K39" s="33"/>
      <c r="L39" s="46">
        <v>3</v>
      </c>
      <c r="M39" s="33"/>
      <c r="N39" s="58" t="str">
        <f>+'Valoración Datos'!$N36</f>
        <v>x</v>
      </c>
      <c r="O39" s="33"/>
      <c r="P39" s="167">
        <v>60</v>
      </c>
      <c r="Q39" s="34"/>
      <c r="R39" s="25"/>
      <c r="S39" s="26"/>
      <c r="Y39" s="25"/>
      <c r="Z39" s="25"/>
    </row>
    <row r="40" spans="1:26" x14ac:dyDescent="0.25">
      <c r="A40" s="25"/>
      <c r="B40" s="31"/>
      <c r="C40" s="33"/>
      <c r="D40" s="46">
        <v>4</v>
      </c>
      <c r="E40" s="33"/>
      <c r="F40" s="58">
        <f>+'Valoración Datos'!G36</f>
        <v>0</v>
      </c>
      <c r="G40" s="33"/>
      <c r="H40" s="167">
        <v>80</v>
      </c>
      <c r="I40" s="36"/>
      <c r="J40" s="33"/>
      <c r="K40" s="33"/>
      <c r="L40" s="46">
        <v>4</v>
      </c>
      <c r="M40" s="33"/>
      <c r="N40" s="58">
        <f>+'Valoración Datos'!$O36</f>
        <v>0</v>
      </c>
      <c r="O40" s="33"/>
      <c r="P40" s="167">
        <v>80</v>
      </c>
      <c r="Q40" s="34"/>
      <c r="R40" s="25"/>
      <c r="S40" s="26"/>
      <c r="Y40" s="25"/>
      <c r="Z40" s="25"/>
    </row>
    <row r="41" spans="1:26" x14ac:dyDescent="0.25">
      <c r="A41" s="25"/>
      <c r="B41" s="31"/>
      <c r="C41" s="33"/>
      <c r="D41" s="46">
        <v>5</v>
      </c>
      <c r="E41" s="33"/>
      <c r="F41" s="59">
        <f>+'Valoración Datos'!H36</f>
        <v>0</v>
      </c>
      <c r="G41" s="33"/>
      <c r="H41" s="167">
        <v>100</v>
      </c>
      <c r="I41" s="36"/>
      <c r="J41" s="33"/>
      <c r="K41" s="33"/>
      <c r="L41" s="46">
        <v>5</v>
      </c>
      <c r="M41" s="33"/>
      <c r="N41" s="59">
        <f>+'Valoración Datos'!$P36</f>
        <v>0</v>
      </c>
      <c r="O41" s="33"/>
      <c r="P41" s="167">
        <v>100</v>
      </c>
      <c r="Q41" s="34"/>
      <c r="R41" s="25"/>
      <c r="S41" s="26"/>
      <c r="Y41" s="25"/>
      <c r="Z41" s="25"/>
    </row>
    <row r="42" spans="1:26" ht="15.75" thickBot="1" x14ac:dyDescent="0.3">
      <c r="A42" s="25"/>
      <c r="B42" s="47"/>
      <c r="C42" s="48"/>
      <c r="D42" s="48"/>
      <c r="E42" s="48"/>
      <c r="F42" s="48"/>
      <c r="G42" s="48"/>
      <c r="H42" s="48"/>
      <c r="I42" s="53"/>
      <c r="J42" s="48"/>
      <c r="K42" s="48"/>
      <c r="L42" s="48"/>
      <c r="M42" s="48"/>
      <c r="N42" s="48"/>
      <c r="O42" s="48"/>
      <c r="P42" s="48"/>
      <c r="Q42" s="50"/>
      <c r="R42" s="25"/>
      <c r="S42" s="26"/>
      <c r="T42" s="26"/>
      <c r="U42" s="26"/>
      <c r="V42" s="26"/>
      <c r="W42" s="25"/>
      <c r="X42" s="25"/>
      <c r="Y42" s="25"/>
      <c r="Z42" s="25"/>
    </row>
    <row r="43" spans="1:26" ht="15.75" thickBot="1" x14ac:dyDescent="0.3">
      <c r="A43" s="25"/>
      <c r="B43" s="31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4"/>
      <c r="R43" s="25"/>
      <c r="S43" s="26"/>
      <c r="T43" s="26"/>
      <c r="U43" s="26"/>
      <c r="V43" s="26"/>
      <c r="W43" s="25"/>
      <c r="X43" s="25"/>
      <c r="Y43" s="25"/>
      <c r="Z43" s="25"/>
    </row>
    <row r="44" spans="1:26" x14ac:dyDescent="0.25">
      <c r="A44" s="25"/>
      <c r="B44" s="147"/>
      <c r="C44" s="497" t="str">
        <f>+'Valoración Datos'!C39:P39</f>
        <v>4. RESPONSABILIDAD</v>
      </c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148"/>
      <c r="R44" s="25"/>
      <c r="S44" s="25"/>
      <c r="T44" s="25"/>
      <c r="U44" s="25"/>
      <c r="V44" s="25"/>
      <c r="W44" s="25"/>
      <c r="X44" s="25"/>
      <c r="Y44" s="25"/>
      <c r="Z44" s="25"/>
    </row>
    <row r="45" spans="1:26" x14ac:dyDescent="0.25">
      <c r="A45" s="25"/>
      <c r="B45" s="31"/>
      <c r="C45" s="33"/>
      <c r="D45" s="33"/>
      <c r="E45" s="33"/>
      <c r="F45" s="33"/>
      <c r="G45" s="33"/>
      <c r="H45" s="33"/>
      <c r="I45" s="32"/>
      <c r="J45" s="33"/>
      <c r="K45" s="33"/>
      <c r="L45" s="33"/>
      <c r="M45" s="33"/>
      <c r="N45" s="33"/>
      <c r="O45" s="33"/>
      <c r="P45" s="33"/>
      <c r="Q45" s="34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5">
      <c r="A46" s="25"/>
      <c r="B46" s="31"/>
      <c r="C46" s="165" t="s">
        <v>127</v>
      </c>
      <c r="D46" s="33"/>
      <c r="E46" s="33"/>
      <c r="F46" s="33"/>
      <c r="G46" s="33"/>
      <c r="H46" s="33"/>
      <c r="I46" s="36"/>
      <c r="J46" s="33"/>
      <c r="K46" s="165" t="s">
        <v>128</v>
      </c>
      <c r="L46" s="33"/>
      <c r="M46" s="33"/>
      <c r="N46" s="33"/>
      <c r="O46" s="33"/>
      <c r="P46" s="33"/>
      <c r="Q46" s="34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5">
      <c r="A47" s="25"/>
      <c r="B47" s="31"/>
      <c r="C47" s="33"/>
      <c r="D47" s="33"/>
      <c r="E47" s="33"/>
      <c r="F47" s="33"/>
      <c r="G47" s="33"/>
      <c r="H47" s="33"/>
      <c r="I47" s="36"/>
      <c r="J47" s="33"/>
      <c r="K47" s="33"/>
      <c r="L47" s="33"/>
      <c r="M47" s="33"/>
      <c r="N47" s="33"/>
      <c r="O47" s="33"/>
      <c r="P47" s="33"/>
      <c r="Q47" s="34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5">
      <c r="A48" s="25"/>
      <c r="B48" s="31"/>
      <c r="C48" s="40" t="s">
        <v>92</v>
      </c>
      <c r="D48" s="33"/>
      <c r="E48" s="33"/>
      <c r="F48" s="33"/>
      <c r="G48" s="33"/>
      <c r="H48" s="33"/>
      <c r="I48" s="36"/>
      <c r="J48" s="33"/>
      <c r="K48" s="33"/>
      <c r="L48" s="46">
        <v>1</v>
      </c>
      <c r="M48" s="33"/>
      <c r="N48" s="57">
        <f>+'Valoración Datos'!$L$43</f>
        <v>0</v>
      </c>
      <c r="O48" s="33"/>
      <c r="P48" s="167">
        <v>20</v>
      </c>
      <c r="Q48" s="34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5">
      <c r="A49" s="25"/>
      <c r="B49" s="31"/>
      <c r="C49" s="35" t="s">
        <v>94</v>
      </c>
      <c r="D49" s="33"/>
      <c r="E49" s="33"/>
      <c r="F49" s="57">
        <f>+'Valoración Datos'!H43</f>
        <v>0</v>
      </c>
      <c r="G49" s="33"/>
      <c r="H49" s="167">
        <v>25</v>
      </c>
      <c r="I49" s="36"/>
      <c r="J49" s="33"/>
      <c r="K49" s="33"/>
      <c r="L49" s="46">
        <v>2</v>
      </c>
      <c r="M49" s="33"/>
      <c r="N49" s="58">
        <f>+'Valoración Datos'!$M$43</f>
        <v>0</v>
      </c>
      <c r="O49" s="33"/>
      <c r="P49" s="167">
        <v>40</v>
      </c>
      <c r="Q49" s="34"/>
      <c r="R49" s="25"/>
      <c r="S49" s="25"/>
      <c r="T49" s="25"/>
      <c r="U49" s="25"/>
      <c r="V49" s="25"/>
      <c r="W49" s="25"/>
      <c r="X49" s="25"/>
      <c r="Y49" s="25"/>
      <c r="Z49" s="25"/>
    </row>
    <row r="50" spans="1:26" x14ac:dyDescent="0.25">
      <c r="A50" s="25"/>
      <c r="B50" s="31"/>
      <c r="C50" s="35" t="s">
        <v>96</v>
      </c>
      <c r="D50" s="33"/>
      <c r="E50" s="33"/>
      <c r="F50" s="58">
        <f>+'Valoración Datos'!H44</f>
        <v>0</v>
      </c>
      <c r="G50" s="33"/>
      <c r="H50" s="167">
        <v>50</v>
      </c>
      <c r="I50" s="36"/>
      <c r="J50" s="33"/>
      <c r="K50" s="33"/>
      <c r="L50" s="46">
        <v>3</v>
      </c>
      <c r="M50" s="33"/>
      <c r="N50" s="58">
        <f>+'Valoración Datos'!$N$43</f>
        <v>0</v>
      </c>
      <c r="O50" s="33"/>
      <c r="P50" s="167">
        <v>60</v>
      </c>
      <c r="Q50" s="34"/>
      <c r="R50" s="25"/>
      <c r="S50" s="25"/>
      <c r="T50" s="25"/>
      <c r="U50" s="25"/>
      <c r="V50" s="25"/>
      <c r="W50" s="25"/>
      <c r="X50" s="25"/>
      <c r="Y50" s="25"/>
      <c r="Z50" s="25"/>
    </row>
    <row r="51" spans="1:26" x14ac:dyDescent="0.25">
      <c r="A51" s="25"/>
      <c r="B51" s="31"/>
      <c r="C51" s="35" t="s">
        <v>98</v>
      </c>
      <c r="D51" s="33"/>
      <c r="E51" s="33"/>
      <c r="F51" s="59">
        <f>+'Valoración Datos'!H45</f>
        <v>0</v>
      </c>
      <c r="G51" s="33"/>
      <c r="H51" s="167">
        <v>75</v>
      </c>
      <c r="I51" s="36"/>
      <c r="J51" s="33"/>
      <c r="K51" s="33"/>
      <c r="L51" s="46">
        <v>4</v>
      </c>
      <c r="M51" s="33"/>
      <c r="N51" s="58" t="str">
        <f>+'Valoración Datos'!$O$43</f>
        <v>x</v>
      </c>
      <c r="O51" s="33"/>
      <c r="P51" s="167">
        <v>80</v>
      </c>
      <c r="Q51" s="34"/>
      <c r="R51" s="25"/>
      <c r="S51" s="25"/>
      <c r="T51" s="25"/>
      <c r="U51" s="25"/>
      <c r="V51" s="25"/>
      <c r="W51" s="25"/>
      <c r="X51" s="25"/>
      <c r="Y51" s="25"/>
      <c r="Z51" s="25"/>
    </row>
    <row r="52" spans="1:26" x14ac:dyDescent="0.25">
      <c r="A52" s="25"/>
      <c r="B52" s="31"/>
      <c r="C52" s="40" t="s">
        <v>6</v>
      </c>
      <c r="D52" s="33"/>
      <c r="E52" s="33"/>
      <c r="F52" s="60"/>
      <c r="G52" s="33"/>
      <c r="H52" s="60"/>
      <c r="I52" s="36"/>
      <c r="J52" s="33"/>
      <c r="K52" s="33"/>
      <c r="L52" s="46">
        <v>5</v>
      </c>
      <c r="M52" s="33"/>
      <c r="N52" s="59">
        <f>+'Valoración Datos'!$P$43</f>
        <v>0</v>
      </c>
      <c r="O52" s="33"/>
      <c r="P52" s="167">
        <v>100</v>
      </c>
      <c r="Q52" s="34"/>
      <c r="R52" s="25"/>
      <c r="S52" s="25"/>
      <c r="T52" s="25"/>
      <c r="U52" s="25"/>
      <c r="V52" s="25"/>
      <c r="W52" s="25"/>
      <c r="X52" s="25"/>
      <c r="Y52" s="25"/>
      <c r="Z52" s="25"/>
    </row>
    <row r="53" spans="1:26" x14ac:dyDescent="0.25">
      <c r="A53" s="25"/>
      <c r="B53" s="31"/>
      <c r="C53" s="35" t="s">
        <v>101</v>
      </c>
      <c r="D53" s="33"/>
      <c r="E53" s="33"/>
      <c r="F53" s="57">
        <f>+'Valoración Datos'!H47</f>
        <v>0</v>
      </c>
      <c r="G53" s="33"/>
      <c r="H53" s="167">
        <v>100</v>
      </c>
      <c r="I53" s="36"/>
      <c r="J53" s="33"/>
      <c r="K53" s="33"/>
      <c r="L53" s="33"/>
      <c r="M53" s="33"/>
      <c r="N53" s="33"/>
      <c r="O53" s="33"/>
      <c r="P53" s="33"/>
      <c r="Q53" s="34"/>
      <c r="R53" s="25"/>
      <c r="S53" s="25"/>
      <c r="T53" s="25"/>
      <c r="U53" s="25"/>
      <c r="V53" s="25"/>
      <c r="W53" s="25"/>
      <c r="X53" s="25"/>
      <c r="Y53" s="25"/>
      <c r="Z53" s="25"/>
    </row>
    <row r="54" spans="1:26" x14ac:dyDescent="0.25">
      <c r="A54" s="25"/>
      <c r="B54" s="31"/>
      <c r="C54" s="35" t="s">
        <v>103</v>
      </c>
      <c r="D54" s="33"/>
      <c r="E54" s="33"/>
      <c r="F54" s="58" t="str">
        <f>+'Valoración Datos'!H48</f>
        <v>x</v>
      </c>
      <c r="G54" s="33"/>
      <c r="H54" s="167">
        <v>125</v>
      </c>
      <c r="I54" s="36"/>
      <c r="J54" s="33"/>
      <c r="K54" s="33"/>
      <c r="L54" s="33"/>
      <c r="M54" s="33"/>
      <c r="N54" s="33"/>
      <c r="O54" s="33"/>
      <c r="P54" s="33"/>
      <c r="Q54" s="34"/>
      <c r="R54" s="25"/>
      <c r="S54" s="25"/>
      <c r="T54" s="25"/>
      <c r="U54" s="25"/>
      <c r="V54" s="25"/>
      <c r="W54" s="25"/>
      <c r="X54" s="25"/>
      <c r="Y54" s="25"/>
      <c r="Z54" s="25"/>
    </row>
    <row r="55" spans="1:26" x14ac:dyDescent="0.25">
      <c r="A55" s="25"/>
      <c r="B55" s="31"/>
      <c r="C55" s="35" t="s">
        <v>104</v>
      </c>
      <c r="D55" s="33"/>
      <c r="E55" s="33"/>
      <c r="F55" s="58">
        <f>+'Valoración Datos'!H49</f>
        <v>0</v>
      </c>
      <c r="G55" s="33"/>
      <c r="H55" s="167">
        <v>150</v>
      </c>
      <c r="I55" s="36"/>
      <c r="J55" s="33"/>
      <c r="K55" s="33"/>
      <c r="L55" s="33"/>
      <c r="M55" s="33"/>
      <c r="N55" s="33"/>
      <c r="O55" s="33"/>
      <c r="P55" s="33"/>
      <c r="Q55" s="34"/>
      <c r="R55" s="25"/>
      <c r="S55" s="25"/>
      <c r="T55" s="25"/>
      <c r="U55" s="25"/>
      <c r="V55" s="25"/>
      <c r="W55" s="25"/>
      <c r="X55" s="25"/>
      <c r="Y55" s="25"/>
      <c r="Z55" s="25"/>
    </row>
    <row r="56" spans="1:26" x14ac:dyDescent="0.25">
      <c r="A56" s="25"/>
      <c r="B56" s="31"/>
      <c r="C56" s="35" t="s">
        <v>106</v>
      </c>
      <c r="D56" s="33"/>
      <c r="E56" s="33"/>
      <c r="F56" s="59">
        <f>+'Valoración Datos'!H50</f>
        <v>0</v>
      </c>
      <c r="G56" s="33"/>
      <c r="H56" s="167">
        <v>175</v>
      </c>
      <c r="I56" s="36"/>
      <c r="J56" s="33"/>
      <c r="K56" s="33"/>
      <c r="L56" s="33"/>
      <c r="M56" s="33"/>
      <c r="N56" s="33"/>
      <c r="O56" s="33"/>
      <c r="P56" s="33"/>
      <c r="Q56" s="34"/>
      <c r="R56" s="25"/>
      <c r="S56" s="25"/>
      <c r="T56" s="25"/>
      <c r="U56" s="25"/>
      <c r="V56" s="25"/>
      <c r="W56" s="25"/>
      <c r="X56" s="25"/>
      <c r="Y56" s="25"/>
      <c r="Z56" s="25"/>
    </row>
    <row r="57" spans="1:26" x14ac:dyDescent="0.25">
      <c r="A57" s="25"/>
      <c r="B57" s="31"/>
      <c r="C57" s="40" t="s">
        <v>108</v>
      </c>
      <c r="D57" s="33"/>
      <c r="E57" s="33"/>
      <c r="F57" s="60"/>
      <c r="G57" s="33"/>
      <c r="H57" s="60"/>
      <c r="I57" s="36"/>
      <c r="J57" s="33"/>
      <c r="K57" s="33"/>
      <c r="L57" s="33"/>
      <c r="M57" s="33"/>
      <c r="N57" s="33"/>
      <c r="O57" s="33"/>
      <c r="P57" s="33"/>
      <c r="Q57" s="34"/>
      <c r="R57" s="25"/>
      <c r="S57" s="25"/>
      <c r="T57" s="25"/>
      <c r="U57" s="25"/>
      <c r="V57" s="25"/>
      <c r="W57" s="25"/>
      <c r="X57" s="25"/>
      <c r="Y57" s="25"/>
      <c r="Z57" s="25"/>
    </row>
    <row r="58" spans="1:26" x14ac:dyDescent="0.25">
      <c r="A58" s="25"/>
      <c r="B58" s="31"/>
      <c r="C58" s="35" t="s">
        <v>110</v>
      </c>
      <c r="D58" s="33"/>
      <c r="E58" s="33"/>
      <c r="F58" s="61">
        <f>+'Valoración Datos'!H52</f>
        <v>0</v>
      </c>
      <c r="G58" s="33"/>
      <c r="H58" s="167">
        <v>200</v>
      </c>
      <c r="I58" s="36"/>
      <c r="J58" s="33"/>
      <c r="K58" s="33"/>
      <c r="L58" s="33"/>
      <c r="M58" s="33"/>
      <c r="N58" s="33"/>
      <c r="O58" s="33"/>
      <c r="P58" s="33"/>
      <c r="Q58" s="34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thickBot="1" x14ac:dyDescent="0.3">
      <c r="A59" s="25"/>
      <c r="B59" s="47"/>
      <c r="C59" s="48"/>
      <c r="D59" s="48"/>
      <c r="E59" s="48"/>
      <c r="F59" s="48"/>
      <c r="G59" s="48"/>
      <c r="H59" s="48"/>
      <c r="I59" s="53"/>
      <c r="J59" s="48"/>
      <c r="K59" s="48"/>
      <c r="L59" s="48"/>
      <c r="M59" s="48"/>
      <c r="N59" s="48"/>
      <c r="O59" s="48"/>
      <c r="P59" s="48"/>
      <c r="Q59" s="50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hidden="1" thickBot="1" x14ac:dyDescent="0.3">
      <c r="A60" s="25"/>
      <c r="B60" s="72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4"/>
      <c r="R60" s="25"/>
      <c r="S60" s="26"/>
      <c r="T60" s="26"/>
      <c r="U60" s="26"/>
      <c r="V60" s="26"/>
      <c r="W60" s="26"/>
      <c r="X60" s="25"/>
      <c r="Y60" s="25"/>
      <c r="Z60" s="25"/>
    </row>
    <row r="61" spans="1:26" x14ac:dyDescent="0.25">
      <c r="A61" s="25"/>
      <c r="B61" s="147"/>
      <c r="C61" s="497" t="s">
        <v>129</v>
      </c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7"/>
      <c r="O61" s="497"/>
      <c r="P61" s="497"/>
      <c r="Q61" s="148"/>
      <c r="R61" s="25"/>
      <c r="S61" s="26"/>
      <c r="T61" s="26"/>
      <c r="U61" s="26"/>
      <c r="V61" s="26"/>
      <c r="W61" s="26"/>
      <c r="X61" s="25"/>
      <c r="Y61" s="25"/>
      <c r="Z61" s="25"/>
    </row>
    <row r="62" spans="1:26" x14ac:dyDescent="0.25">
      <c r="A62" s="25"/>
      <c r="B62" s="31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4"/>
      <c r="R62" s="25"/>
      <c r="S62" s="26"/>
      <c r="T62" s="26"/>
      <c r="U62" s="26"/>
      <c r="V62" s="26"/>
      <c r="W62" s="26"/>
      <c r="X62" s="25"/>
      <c r="Y62" s="25"/>
      <c r="Z62" s="25"/>
    </row>
    <row r="63" spans="1:26" x14ac:dyDescent="0.25">
      <c r="A63" s="25"/>
      <c r="B63" s="31"/>
      <c r="C63" s="166" t="s">
        <v>130</v>
      </c>
      <c r="D63" s="533">
        <f>+'Base de Datos'!G32</f>
        <v>655</v>
      </c>
      <c r="E63" s="534"/>
      <c r="F63" s="33"/>
      <c r="G63" s="535" t="s">
        <v>119</v>
      </c>
      <c r="H63" s="535"/>
      <c r="I63" s="536">
        <f>+'Base de Datos'!H33</f>
        <v>9</v>
      </c>
      <c r="J63" s="537"/>
      <c r="K63" s="166" t="s">
        <v>131</v>
      </c>
      <c r="L63" s="536" t="str">
        <f>+'Base de Datos'!G33</f>
        <v>Servidor Público 3</v>
      </c>
      <c r="M63" s="538"/>
      <c r="N63" s="538"/>
      <c r="O63" s="538"/>
      <c r="P63" s="537"/>
      <c r="Q63" s="34"/>
      <c r="R63" s="25"/>
      <c r="S63" s="26"/>
      <c r="T63" s="26"/>
      <c r="U63" s="26"/>
      <c r="V63" s="26"/>
      <c r="W63" s="26"/>
      <c r="X63" s="25"/>
      <c r="Y63" s="25"/>
      <c r="Z63" s="25"/>
    </row>
    <row r="64" spans="1:26" ht="15.75" thickBot="1" x14ac:dyDescent="0.3">
      <c r="A64" s="25"/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50"/>
      <c r="R64" s="25"/>
      <c r="S64" s="26"/>
      <c r="T64" s="26"/>
      <c r="U64" s="26"/>
      <c r="V64" s="26"/>
      <c r="W64" s="26"/>
      <c r="X64" s="25"/>
      <c r="Y64" s="25"/>
      <c r="Z64" s="25"/>
    </row>
    <row r="65" spans="1:26" ht="15.75" thickBot="1" x14ac:dyDescent="0.3">
      <c r="A65" s="25"/>
      <c r="B65" s="72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R65" s="25"/>
      <c r="S65" s="26"/>
      <c r="T65" s="26"/>
      <c r="U65" s="26"/>
      <c r="V65" s="26"/>
      <c r="W65" s="26"/>
      <c r="X65" s="25"/>
      <c r="Y65" s="25"/>
      <c r="Z65" s="25"/>
    </row>
    <row r="66" spans="1:26" x14ac:dyDescent="0.25">
      <c r="A66" s="25"/>
      <c r="B66" s="147"/>
      <c r="C66" s="497" t="s">
        <v>132</v>
      </c>
      <c r="D66" s="497"/>
      <c r="E66" s="497"/>
      <c r="F66" s="497"/>
      <c r="G66" s="497"/>
      <c r="H66" s="497"/>
      <c r="I66" s="497"/>
      <c r="J66" s="497"/>
      <c r="K66" s="497"/>
      <c r="L66" s="497"/>
      <c r="M66" s="497"/>
      <c r="N66" s="497"/>
      <c r="O66" s="497"/>
      <c r="P66" s="497"/>
      <c r="Q66" s="148"/>
      <c r="R66" s="25"/>
      <c r="S66" s="26"/>
      <c r="T66" s="26"/>
      <c r="U66" s="26"/>
      <c r="V66" s="26"/>
      <c r="W66" s="26"/>
      <c r="X66" s="25"/>
      <c r="Y66" s="25"/>
      <c r="Z66" s="25"/>
    </row>
    <row r="67" spans="1:26" x14ac:dyDescent="0.25">
      <c r="A67" s="25"/>
      <c r="B67" s="31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4"/>
      <c r="R67" s="25"/>
      <c r="S67" s="26"/>
      <c r="T67" s="26"/>
      <c r="U67" s="26"/>
      <c r="V67" s="26"/>
      <c r="W67" s="26"/>
      <c r="X67" s="25"/>
      <c r="Y67" s="25"/>
      <c r="Z67" s="25"/>
    </row>
    <row r="68" spans="1:26" x14ac:dyDescent="0.25">
      <c r="A68" s="25"/>
      <c r="B68" s="31"/>
      <c r="C68" s="63" t="s">
        <v>81</v>
      </c>
      <c r="D68" s="526" t="s">
        <v>189</v>
      </c>
      <c r="E68" s="527"/>
      <c r="F68" s="527"/>
      <c r="G68" s="527"/>
      <c r="H68" s="528"/>
      <c r="I68" s="33"/>
      <c r="J68" s="33"/>
      <c r="K68" s="33"/>
      <c r="L68" s="33"/>
      <c r="M68" s="33"/>
      <c r="N68" s="33"/>
      <c r="O68" s="33"/>
      <c r="P68" s="33"/>
      <c r="Q68" s="34"/>
      <c r="R68" s="25"/>
      <c r="S68" s="26"/>
      <c r="T68" s="26"/>
      <c r="U68" s="26"/>
      <c r="V68" s="26"/>
      <c r="W68" s="26"/>
      <c r="X68" s="25"/>
      <c r="Y68" s="25"/>
      <c r="Z68" s="25"/>
    </row>
    <row r="69" spans="1:26" x14ac:dyDescent="0.25">
      <c r="A69" s="25"/>
      <c r="B69" s="31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4"/>
      <c r="R69" s="25"/>
      <c r="S69" s="26"/>
      <c r="T69" s="26"/>
      <c r="U69" s="26"/>
      <c r="V69" s="26"/>
      <c r="W69" s="26"/>
      <c r="X69" s="25"/>
      <c r="Y69" s="25"/>
      <c r="Z69" s="25"/>
    </row>
    <row r="70" spans="1:26" x14ac:dyDescent="0.25">
      <c r="A70" s="25"/>
      <c r="B70" s="31"/>
      <c r="C70" s="529"/>
      <c r="D70" s="530"/>
      <c r="E70" s="530"/>
      <c r="F70" s="530"/>
      <c r="G70" s="530"/>
      <c r="H70" s="530"/>
      <c r="I70" s="530"/>
      <c r="J70" s="530"/>
      <c r="K70" s="530"/>
      <c r="L70" s="530"/>
      <c r="M70" s="530"/>
      <c r="N70" s="530"/>
      <c r="O70" s="530"/>
      <c r="P70" s="531"/>
      <c r="Q70" s="34"/>
      <c r="R70" s="25"/>
      <c r="S70" s="64"/>
      <c r="T70" s="26"/>
      <c r="U70" s="26"/>
      <c r="V70" s="26"/>
      <c r="W70" s="26"/>
      <c r="X70" s="25"/>
      <c r="Y70" s="25"/>
      <c r="Z70" s="25"/>
    </row>
    <row r="71" spans="1:26" ht="26.25" customHeight="1" x14ac:dyDescent="0.25">
      <c r="A71" s="65"/>
      <c r="B71" s="66"/>
      <c r="C71" s="532" t="s">
        <v>133</v>
      </c>
      <c r="D71" s="532"/>
      <c r="E71" s="532" t="s">
        <v>134</v>
      </c>
      <c r="F71" s="532"/>
      <c r="G71" s="532"/>
      <c r="H71" s="532"/>
      <c r="I71" s="532"/>
      <c r="J71" s="532"/>
      <c r="K71" s="532"/>
      <c r="L71" s="532" t="s">
        <v>135</v>
      </c>
      <c r="M71" s="532"/>
      <c r="N71" s="532"/>
      <c r="O71" s="532"/>
      <c r="P71" s="532"/>
      <c r="Q71" s="67"/>
      <c r="R71" s="65"/>
      <c r="S71" s="65"/>
      <c r="T71" s="65"/>
      <c r="U71" s="65"/>
      <c r="V71" s="26"/>
      <c r="W71" s="26"/>
      <c r="X71" s="65"/>
      <c r="Y71" s="65"/>
      <c r="Z71" s="65"/>
    </row>
    <row r="72" spans="1:26" ht="15.75" thickBot="1" x14ac:dyDescent="0.3">
      <c r="A72" s="25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50"/>
      <c r="R72" s="25"/>
      <c r="S72" s="26"/>
      <c r="T72" s="26"/>
      <c r="U72" s="26"/>
      <c r="V72" s="65"/>
      <c r="W72" s="26"/>
      <c r="X72" s="25"/>
      <c r="Y72" s="25"/>
      <c r="Z72" s="25"/>
    </row>
    <row r="73" spans="1:26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525"/>
      <c r="L73" s="525"/>
      <c r="M73" s="525"/>
      <c r="N73" s="525"/>
      <c r="O73" s="525"/>
      <c r="P73" s="525"/>
      <c r="Q73" s="25"/>
      <c r="R73" s="25"/>
      <c r="S73" s="26"/>
      <c r="T73" s="26"/>
      <c r="U73" s="26"/>
      <c r="V73" s="26"/>
      <c r="W73" s="65"/>
      <c r="X73" s="25"/>
      <c r="Y73" s="25"/>
      <c r="Z73" s="25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  <mergeCell ref="C9:P9"/>
    <mergeCell ref="C34:P34"/>
    <mergeCell ref="C44:P44"/>
    <mergeCell ref="C61:P61"/>
    <mergeCell ref="D63:E63"/>
    <mergeCell ref="G63:H63"/>
    <mergeCell ref="I63:J63"/>
    <mergeCell ref="L63:P63"/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48" t="s">
        <v>158</v>
      </c>
      <c r="G3" s="549"/>
      <c r="H3" s="549"/>
      <c r="I3" s="549"/>
      <c r="J3" s="550"/>
    </row>
    <row r="4" spans="3:10" x14ac:dyDescent="0.25">
      <c r="C4" t="s">
        <v>147</v>
      </c>
      <c r="D4" t="s">
        <v>150</v>
      </c>
      <c r="F4" s="553" t="s">
        <v>159</v>
      </c>
      <c r="G4" s="551" t="s">
        <v>119</v>
      </c>
      <c r="H4" s="555" t="s">
        <v>160</v>
      </c>
      <c r="I4" s="556"/>
      <c r="J4" s="557"/>
    </row>
    <row r="5" spans="3:10" x14ac:dyDescent="0.25">
      <c r="C5" t="s">
        <v>122</v>
      </c>
      <c r="D5" t="s">
        <v>151</v>
      </c>
      <c r="F5" s="554"/>
      <c r="G5" s="552"/>
      <c r="H5" s="94" t="s">
        <v>161</v>
      </c>
      <c r="I5" s="94" t="s">
        <v>162</v>
      </c>
      <c r="J5" s="558"/>
    </row>
    <row r="6" spans="3:10" x14ac:dyDescent="0.25">
      <c r="C6" t="s">
        <v>148</v>
      </c>
      <c r="D6" t="s">
        <v>152</v>
      </c>
      <c r="F6" s="96" t="s">
        <v>192</v>
      </c>
      <c r="G6" s="95">
        <v>1</v>
      </c>
      <c r="H6" s="97">
        <v>153</v>
      </c>
      <c r="I6" s="98">
        <v>213</v>
      </c>
      <c r="J6" s="170"/>
    </row>
    <row r="7" spans="3:10" x14ac:dyDescent="0.25">
      <c r="D7" t="s">
        <v>153</v>
      </c>
      <c r="F7" s="96" t="s">
        <v>193</v>
      </c>
      <c r="G7" s="99">
        <v>2</v>
      </c>
      <c r="H7" s="101">
        <v>214</v>
      </c>
      <c r="I7" s="101">
        <v>273</v>
      </c>
      <c r="J7" s="171"/>
    </row>
    <row r="8" spans="3:10" x14ac:dyDescent="0.25">
      <c r="D8" t="s">
        <v>154</v>
      </c>
      <c r="F8" s="100" t="s">
        <v>194</v>
      </c>
      <c r="G8" s="99">
        <v>3</v>
      </c>
      <c r="H8" s="101">
        <v>274</v>
      </c>
      <c r="I8" s="101">
        <v>334</v>
      </c>
      <c r="J8" s="171"/>
    </row>
    <row r="9" spans="3:10" x14ac:dyDescent="0.25">
      <c r="D9" t="s">
        <v>155</v>
      </c>
      <c r="F9" s="100" t="s">
        <v>195</v>
      </c>
      <c r="G9" s="99">
        <v>4</v>
      </c>
      <c r="H9" s="101">
        <v>335</v>
      </c>
      <c r="I9" s="101">
        <v>394</v>
      </c>
      <c r="J9" s="171"/>
    </row>
    <row r="10" spans="3:10" x14ac:dyDescent="0.25">
      <c r="D10" t="s">
        <v>156</v>
      </c>
      <c r="F10" s="100" t="s">
        <v>196</v>
      </c>
      <c r="G10" s="99">
        <v>5</v>
      </c>
      <c r="H10" s="101">
        <v>395</v>
      </c>
      <c r="I10" s="101">
        <v>455</v>
      </c>
      <c r="J10" s="171"/>
    </row>
    <row r="11" spans="3:10" x14ac:dyDescent="0.25">
      <c r="F11" s="100" t="s">
        <v>197</v>
      </c>
      <c r="G11" s="99">
        <v>6</v>
      </c>
      <c r="H11" s="101">
        <v>456</v>
      </c>
      <c r="I11" s="101">
        <v>516</v>
      </c>
      <c r="J11" s="171"/>
    </row>
    <row r="12" spans="3:10" x14ac:dyDescent="0.25">
      <c r="F12" s="100" t="s">
        <v>198</v>
      </c>
      <c r="G12" s="99">
        <v>7</v>
      </c>
      <c r="H12" s="101">
        <v>517</v>
      </c>
      <c r="I12" s="101">
        <v>576</v>
      </c>
      <c r="J12" s="171"/>
    </row>
    <row r="13" spans="3:10" x14ac:dyDescent="0.25">
      <c r="F13" s="100" t="s">
        <v>199</v>
      </c>
      <c r="G13" s="99">
        <v>8</v>
      </c>
      <c r="H13" s="101">
        <v>577</v>
      </c>
      <c r="I13" s="101">
        <v>637</v>
      </c>
      <c r="J13" s="171"/>
    </row>
    <row r="14" spans="3:10" x14ac:dyDescent="0.25">
      <c r="F14" s="100" t="s">
        <v>200</v>
      </c>
      <c r="G14" s="99">
        <v>9</v>
      </c>
      <c r="H14" s="101">
        <v>638</v>
      </c>
      <c r="I14" s="101">
        <v>697</v>
      </c>
      <c r="J14" s="171"/>
    </row>
    <row r="15" spans="3:10" x14ac:dyDescent="0.25">
      <c r="F15" s="100" t="s">
        <v>201</v>
      </c>
      <c r="G15" s="99">
        <v>10</v>
      </c>
      <c r="H15" s="101">
        <v>698</v>
      </c>
      <c r="I15" s="101">
        <v>758</v>
      </c>
      <c r="J15" s="171"/>
    </row>
    <row r="16" spans="3:10" x14ac:dyDescent="0.25">
      <c r="F16" s="100" t="s">
        <v>202</v>
      </c>
      <c r="G16" s="99">
        <v>11</v>
      </c>
      <c r="H16" s="101">
        <v>759</v>
      </c>
      <c r="I16" s="101">
        <v>819</v>
      </c>
      <c r="J16" s="171"/>
    </row>
    <row r="17" spans="6:10" x14ac:dyDescent="0.25">
      <c r="F17" s="100" t="s">
        <v>203</v>
      </c>
      <c r="G17" s="99">
        <v>12</v>
      </c>
      <c r="H17" s="101">
        <v>820</v>
      </c>
      <c r="I17" s="101">
        <v>879</v>
      </c>
      <c r="J17" s="171"/>
    </row>
    <row r="18" spans="6:10" x14ac:dyDescent="0.25">
      <c r="F18" s="100" t="s">
        <v>204</v>
      </c>
      <c r="G18" s="99">
        <v>13</v>
      </c>
      <c r="H18" s="101">
        <v>880</v>
      </c>
      <c r="I18" s="101">
        <v>940</v>
      </c>
      <c r="J18" s="171"/>
    </row>
    <row r="19" spans="6:10" ht="15.75" thickBot="1" x14ac:dyDescent="0.3">
      <c r="F19" s="103" t="s">
        <v>205</v>
      </c>
      <c r="G19" s="102">
        <v>14</v>
      </c>
      <c r="H19" s="104">
        <v>941</v>
      </c>
      <c r="I19" s="104">
        <v>1000</v>
      </c>
      <c r="J19" s="172"/>
    </row>
    <row r="20" spans="6:10" x14ac:dyDescent="0.25">
      <c r="F20" s="105"/>
      <c r="G20" s="106"/>
      <c r="H20" s="105"/>
      <c r="I20" s="105"/>
      <c r="J20" s="26"/>
    </row>
    <row r="21" spans="6:10" ht="15.75" thickBot="1" x14ac:dyDescent="0.3">
      <c r="F21" s="105"/>
      <c r="G21" s="106"/>
      <c r="H21" s="105"/>
      <c r="I21" s="105"/>
      <c r="J21" s="26"/>
    </row>
    <row r="22" spans="6:10" x14ac:dyDescent="0.25">
      <c r="F22" s="545" t="s">
        <v>163</v>
      </c>
      <c r="G22" s="546"/>
      <c r="H22" s="547"/>
      <c r="I22" s="25"/>
      <c r="J22" s="25"/>
    </row>
    <row r="23" spans="6:10" x14ac:dyDescent="0.25">
      <c r="F23" s="107" t="s">
        <v>164</v>
      </c>
      <c r="G23" s="108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09"/>
      <c r="I23" s="25"/>
      <c r="J23" s="25"/>
    </row>
    <row r="24" spans="6:10" x14ac:dyDescent="0.25">
      <c r="F24" s="110"/>
      <c r="G24" s="111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12">
        <f>G24+G23</f>
        <v>140</v>
      </c>
      <c r="I24" s="25"/>
      <c r="J24" s="25"/>
    </row>
    <row r="25" spans="6:10" x14ac:dyDescent="0.25">
      <c r="F25" s="110" t="s">
        <v>165</v>
      </c>
      <c r="G25" s="111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70</v>
      </c>
      <c r="H25" s="112"/>
      <c r="I25" s="25"/>
      <c r="J25" s="25"/>
    </row>
    <row r="26" spans="6:10" x14ac:dyDescent="0.25">
      <c r="F26" s="110" t="s">
        <v>166</v>
      </c>
      <c r="G26" s="111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60</v>
      </c>
      <c r="H26" s="112"/>
      <c r="I26" s="25"/>
      <c r="J26" s="25"/>
    </row>
    <row r="27" spans="6:10" x14ac:dyDescent="0.25">
      <c r="F27" s="110" t="s">
        <v>167</v>
      </c>
      <c r="G27" s="111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60</v>
      </c>
      <c r="H27" s="112"/>
      <c r="I27" s="25"/>
      <c r="J27" s="25"/>
    </row>
    <row r="28" spans="6:10" x14ac:dyDescent="0.25">
      <c r="F28" s="110" t="s">
        <v>168</v>
      </c>
      <c r="G28" s="111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60</v>
      </c>
      <c r="H28" s="112"/>
      <c r="I28" s="25"/>
      <c r="J28" s="25"/>
    </row>
    <row r="29" spans="6:10" x14ac:dyDescent="0.25">
      <c r="F29" s="110" t="s">
        <v>169</v>
      </c>
      <c r="G29" s="111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12"/>
      <c r="I29" s="25"/>
      <c r="J29" s="25"/>
    </row>
    <row r="30" spans="6:10" x14ac:dyDescent="0.25">
      <c r="F30" s="110" t="s">
        <v>170</v>
      </c>
      <c r="G30" s="111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12"/>
      <c r="I30" s="25"/>
      <c r="J30" s="25"/>
    </row>
    <row r="31" spans="6:10" x14ac:dyDescent="0.25">
      <c r="F31" s="110" t="s">
        <v>171</v>
      </c>
      <c r="G31" s="111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12"/>
      <c r="I31" s="25"/>
      <c r="J31" s="25"/>
    </row>
    <row r="32" spans="6:10" x14ac:dyDescent="0.25">
      <c r="F32" s="110"/>
      <c r="G32" s="113">
        <f>SUM(G23:G31)</f>
        <v>655</v>
      </c>
      <c r="H32" s="112"/>
      <c r="I32" s="25"/>
      <c r="J32" s="25"/>
    </row>
    <row r="33" spans="6:10" x14ac:dyDescent="0.25">
      <c r="F33" s="110" t="s">
        <v>172</v>
      </c>
      <c r="G33" s="111" t="str">
        <f>IF(G32&lt;153,0,IF(G32&lt;H7,F6,IF(G32&lt;H8,F7,IF(G32&lt;H9,F8,IF(G32&lt;H10,F9,IF(G32&lt;H11,F10,IF(G32&lt;H12,F11,G34)))))))</f>
        <v>Servidor Público 3</v>
      </c>
      <c r="H33" s="112">
        <f>IFERROR(VLOOKUP(G33,$F$6:$J$19,2,0),"")</f>
        <v>9</v>
      </c>
      <c r="I33" s="25"/>
      <c r="J33" s="25"/>
    </row>
    <row r="34" spans="6:10" x14ac:dyDescent="0.25">
      <c r="F34" s="110" t="s">
        <v>173</v>
      </c>
      <c r="G34" s="111" t="str">
        <f>IF(G32&lt;H12,"",IF(G32&lt;H13,F12,IF(G32&lt;H14,F13,IF(G32&lt;H15,F14,IF(G32&lt;H16,F15,IF(G32&lt;H17,F16,IF(G32&lt;H18,F17,G35)))))))</f>
        <v>Servidor Público 3</v>
      </c>
      <c r="H34" s="112">
        <f t="shared" ref="H34:H35" si="0">IFERROR(VLOOKUP(G34,$F$6:$J$19,2,0),"")</f>
        <v>9</v>
      </c>
      <c r="I34" s="25"/>
      <c r="J34" s="25"/>
    </row>
    <row r="35" spans="6:10" ht="15.75" thickBot="1" x14ac:dyDescent="0.3">
      <c r="F35" s="114" t="s">
        <v>174</v>
      </c>
      <c r="G35" s="115" t="str">
        <f>IF(G32&lt;H18,"",IF(G32&lt;H19,F18,IF(G32&lt;=I19,F19,"error")))</f>
        <v/>
      </c>
      <c r="H35" s="121" t="str">
        <f t="shared" si="0"/>
        <v/>
      </c>
      <c r="I35" s="25"/>
      <c r="J35" s="25"/>
    </row>
    <row r="36" spans="6:10" x14ac:dyDescent="0.25">
      <c r="F36" s="26"/>
      <c r="G36" s="26"/>
      <c r="H36" s="26"/>
      <c r="I36" s="25"/>
      <c r="J36" s="25"/>
    </row>
    <row r="37" spans="6:10" x14ac:dyDescent="0.25">
      <c r="F37" s="26"/>
      <c r="G37" s="26"/>
      <c r="H37" s="26"/>
      <c r="I37" s="25"/>
      <c r="J37" s="25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user</cp:lastModifiedBy>
  <cp:lastPrinted>2016-01-18T17:46:57Z</cp:lastPrinted>
  <dcterms:created xsi:type="dcterms:W3CDTF">2015-09-01T13:10:33Z</dcterms:created>
  <dcterms:modified xsi:type="dcterms:W3CDTF">2016-02-13T04:32:27Z</dcterms:modified>
</cp:coreProperties>
</file>