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0" windowWidth="20490" windowHeight="7455"/>
  </bookViews>
  <sheets>
    <sheet name="Descripcion 1" sheetId="3" r:id="rId1"/>
    <sheet name="Descripción 2" sheetId="1" r:id="rId2"/>
    <sheet name="Valoración Datos" sheetId="2" r:id="rId3"/>
    <sheet name="Valoración Clasificación" sheetId="6" r:id="rId4"/>
    <sheet name="Base de Datos" sheetId="7" state="hidden" r:id="rId5"/>
  </sheets>
  <definedNames>
    <definedName name="_xlnm.Print_Area" localSheetId="0">'Descripcion 1'!$B$2:$O$67</definedName>
    <definedName name="_xlnm.Print_Area" localSheetId="3">'Valoración Clasificación'!$B$2:$Q$72</definedName>
    <definedName name="_xlnm.Print_Area" localSheetId="2">'Valoración Datos'!$B$2:$Q$54</definedName>
  </definedNames>
  <calcPr calcId="145621"/>
</workbook>
</file>

<file path=xl/calcChain.xml><?xml version="1.0" encoding="utf-8"?>
<calcChain xmlns="http://schemas.openxmlformats.org/spreadsheetml/2006/main">
  <c r="C45" i="3" l="1"/>
  <c r="C44" i="3"/>
  <c r="B33" i="1" l="1"/>
  <c r="B57" i="3" l="1"/>
  <c r="C47" i="3"/>
  <c r="B56" i="3" l="1"/>
  <c r="B34" i="1" l="1"/>
  <c r="N21" i="3" l="1"/>
  <c r="N22" i="3"/>
  <c r="N23" i="3"/>
  <c r="N24" i="3"/>
  <c r="N25" i="3"/>
  <c r="N26" i="3"/>
  <c r="B52" i="3" l="1"/>
  <c r="F13" i="6" l="1"/>
  <c r="C43" i="3"/>
  <c r="C42" i="3"/>
  <c r="B48" i="1" l="1"/>
  <c r="B47" i="1"/>
  <c r="B46" i="1"/>
  <c r="B45" i="1"/>
  <c r="B43" i="1"/>
  <c r="B42" i="1"/>
  <c r="B41" i="1"/>
  <c r="B40" i="1"/>
  <c r="B38" i="1"/>
  <c r="B36" i="1"/>
  <c r="B55" i="3"/>
  <c r="B54" i="3"/>
  <c r="B53" i="3"/>
  <c r="B32" i="1"/>
  <c r="B31" i="1"/>
  <c r="B30" i="1"/>
  <c r="B29" i="1"/>
  <c r="B28" i="1"/>
  <c r="D8" i="2"/>
  <c r="F18" i="6" l="1"/>
  <c r="F29" i="6"/>
  <c r="N27" i="6"/>
  <c r="F37" i="6"/>
  <c r="F22" i="6"/>
  <c r="N52" i="6"/>
  <c r="N51" i="6"/>
  <c r="N50" i="6"/>
  <c r="N49" i="6"/>
  <c r="N48" i="6"/>
  <c r="F58" i="6"/>
  <c r="F56" i="6"/>
  <c r="F55" i="6"/>
  <c r="F54" i="6"/>
  <c r="F53" i="6"/>
  <c r="F51" i="6"/>
  <c r="F50" i="6"/>
  <c r="F49" i="6"/>
  <c r="N41" i="6"/>
  <c r="N40" i="6"/>
  <c r="N39" i="6"/>
  <c r="N38" i="6"/>
  <c r="N37" i="6"/>
  <c r="F41" i="6"/>
  <c r="F40" i="6"/>
  <c r="F39" i="6"/>
  <c r="F38" i="6"/>
  <c r="N31" i="6"/>
  <c r="N30" i="6"/>
  <c r="N29" i="6"/>
  <c r="N28" i="6"/>
  <c r="F31" i="6"/>
  <c r="F30" i="6"/>
  <c r="F28" i="6"/>
  <c r="F27" i="6"/>
  <c r="N23" i="6"/>
  <c r="N21" i="6"/>
  <c r="N20" i="6"/>
  <c r="N19" i="6"/>
  <c r="N18" i="6"/>
  <c r="N16" i="6"/>
  <c r="N15" i="6"/>
  <c r="N14" i="6"/>
  <c r="F23" i="6"/>
  <c r="F21" i="6"/>
  <c r="F19" i="6"/>
  <c r="F17" i="6"/>
  <c r="F16" i="6"/>
  <c r="F15" i="6"/>
  <c r="F14" i="6"/>
  <c r="G25" i="7" l="1"/>
  <c r="G30" i="7"/>
  <c r="J53" i="1" s="1"/>
  <c r="G24" i="7"/>
  <c r="G29" i="7"/>
  <c r="I53" i="1" s="1"/>
  <c r="D9" i="2"/>
  <c r="D6" i="6" s="1"/>
  <c r="D5" i="6"/>
  <c r="C44" i="6" l="1"/>
  <c r="C34" i="6"/>
  <c r="C9" i="6" l="1"/>
  <c r="C4" i="6"/>
  <c r="D10" i="2"/>
  <c r="D7" i="6" s="1"/>
  <c r="B7" i="6"/>
  <c r="B6" i="6"/>
  <c r="B5" i="6"/>
  <c r="G31" i="7"/>
  <c r="L53" i="1" s="1"/>
  <c r="G28" i="7"/>
  <c r="H53" i="1" s="1"/>
  <c r="G27" i="7"/>
  <c r="F53" i="1" s="1"/>
  <c r="G26" i="7"/>
  <c r="D53" i="1" s="1"/>
  <c r="C53" i="1"/>
  <c r="G23" i="7"/>
  <c r="H24" i="7" s="1"/>
  <c r="B53" i="1" s="1"/>
  <c r="G32" i="7" l="1"/>
  <c r="D63" i="6" l="1"/>
  <c r="J10" i="3" s="1"/>
  <c r="G35" i="7"/>
  <c r="H35" i="7" s="1"/>
  <c r="N27" i="3"/>
  <c r="M10" i="2"/>
  <c r="M7" i="6" s="1"/>
  <c r="G34" i="7" l="1"/>
  <c r="H34" i="7" s="1"/>
  <c r="G33" i="7" l="1"/>
  <c r="H33" i="7" s="1"/>
  <c r="I63" i="6" s="1"/>
  <c r="H11" i="3" s="1"/>
  <c r="L63" i="6" l="1"/>
  <c r="D11" i="3" s="1"/>
</calcChain>
</file>

<file path=xl/comments1.xml><?xml version="1.0" encoding="utf-8"?>
<comments xmlns="http://schemas.openxmlformats.org/spreadsheetml/2006/main">
  <authors>
    <author>user</author>
  </authors>
  <commentList>
    <comment ref="D30" authorId="0">
      <text>
        <r>
          <rPr>
            <b/>
            <sz val="10"/>
            <color indexed="81"/>
            <rFont val="Tahoma"/>
            <family val="2"/>
          </rPr>
          <t>El trabajo se desarrolla de acuerdo a instrucciones detalladas, trabajo rutinario.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30" authorId="0">
      <text>
        <r>
          <rPr>
            <b/>
            <sz val="10"/>
            <color indexed="81"/>
            <rFont val="Tahoma"/>
            <family val="2"/>
          </rPr>
          <t>El trabajo se realiza con posibilidades de adaptar o modificar ciertas tareas rutinarias</t>
        </r>
      </text>
    </comment>
    <comment ref="F30" authorId="0">
      <text>
        <r>
          <rPr>
            <b/>
            <sz val="10"/>
            <color indexed="81"/>
            <rFont val="Tahoma"/>
            <family val="2"/>
          </rPr>
          <t>El trabajo se efectúa con posibilidades de adaptar o modificar ciertas tareas rutinarias.
Planificación y organización relativa a las actividades inherentes al puesto.
Controla el avance y los resultados de las propias actividades del puesto.</t>
        </r>
      </text>
    </comment>
    <comment ref="G30" authorId="0">
      <text>
        <r>
          <rPr>
            <b/>
            <sz val="10"/>
            <color indexed="81"/>
            <rFont val="Tahoma"/>
            <family val="2"/>
          </rPr>
          <t>Planificación y organización del trabajo de un equipo que ejecuta un proyecto específico.
Controla el cumplimiento de las actividades y resultados de los puestos de trabajo a su cargo.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Responsable de la planificación operativa de su unidad o proceso.
Maneja y asigna recursos de la unidad o proceso.
Dirige y asigna responsabilidades a los equipos de trabajo.
Controla el cumplimiento de las actividades y resultados del área o proceso.</t>
        </r>
      </text>
    </comment>
    <comment ref="L30" authorId="0">
      <text>
        <r>
          <rPr>
            <b/>
            <sz val="10"/>
            <color indexed="81"/>
            <rFont val="Tahoma"/>
            <family val="2"/>
          </rPr>
          <t>El puesto requiere de una red mínima de contactos de trabajo. Las actividades que realiza están orientadas a asistir las necesidades de otros.</t>
        </r>
      </text>
    </comment>
    <comment ref="M30" authorId="0">
      <text>
        <r>
          <rPr>
            <b/>
            <sz val="10"/>
            <color indexed="81"/>
            <rFont val="Tahoma"/>
            <family val="2"/>
          </rPr>
          <t>Establece una red básica de contactos laborales para asegurar la eficacia de su trabajo. Las actividades que realiza están orientadas a dar apoyo logístico y administrativo.</t>
        </r>
      </text>
    </comment>
    <comment ref="N30" authorId="0">
      <text>
        <r>
          <rPr>
            <b/>
            <sz val="10"/>
            <color indexed="81"/>
            <rFont val="Tahoma"/>
            <family val="2"/>
          </rPr>
          <t>Establece una red moderada de contactos de trabajo.  Las actividades que realiza están orientadas a brindar apoyo técnico.</t>
        </r>
      </text>
    </comment>
    <comment ref="O30" authorId="0">
      <text>
        <r>
          <rPr>
            <b/>
            <sz val="10"/>
            <color indexed="81"/>
            <rFont val="Tahoma"/>
            <family val="2"/>
          </rPr>
          <t>Establece una red amplia de contactos internos.  El puesto ejecuta actividades de supervisión de equipos de trabajo.  Las actividades que realiza están orientadas a brindar apoyo técnico especializado.</t>
        </r>
      </text>
    </comment>
    <comment ref="P30" authorId="0">
      <text>
        <r>
          <rPr>
            <b/>
            <sz val="10"/>
            <color indexed="81"/>
            <rFont val="Tahoma"/>
            <family val="2"/>
          </rPr>
          <t>El puesto requiere establecer una red amplia y consolidada de contactos de trabajo internos y externos a la organización.  El puesto ejecuta actividades de integración y coordinación de equipos de trabajo.  Las actividades que realiza están orientadas a brindar asesoría y asistencia.</t>
        </r>
      </text>
    </comment>
    <comment ref="L36" authorId="0">
      <text>
        <r>
          <rPr>
            <b/>
            <sz val="10"/>
            <color indexed="81"/>
            <rFont val="Tahoma"/>
            <family val="2"/>
          </rPr>
          <t>Las decisiones dependen de una simple elección, con mínima incidencia en la gestión institucional.</t>
        </r>
      </text>
    </comment>
    <comment ref="M36" authorId="0">
      <text>
        <r>
          <rPr>
            <b/>
            <sz val="10"/>
            <color indexed="81"/>
            <rFont val="Tahoma"/>
            <family val="2"/>
          </rPr>
          <t>La toma de decisiones depende de una elección simple entre varias alternativas, con baja incidencia en la gestión institucional.</t>
        </r>
      </text>
    </comment>
    <comment ref="N36" authorId="0">
      <text>
        <r>
          <rPr>
            <b/>
            <sz val="10"/>
            <color indexed="81"/>
            <rFont val="Tahoma"/>
            <family val="2"/>
          </rPr>
          <t>La toma de decisiones requiere de análisis descriptivo, con moderada incidencia en la gestión institucional.</t>
        </r>
      </text>
    </comment>
    <comment ref="O36" authorId="0">
      <text>
        <r>
          <rPr>
            <b/>
            <sz val="10"/>
            <color indexed="81"/>
            <rFont val="Tahoma"/>
            <family val="2"/>
          </rPr>
          <t>La toma de decisiones requiere de análisis interpretativo, evaluativo en situaciones distintas, con significativa incidencia en la gestión institucional.</t>
        </r>
      </text>
    </comment>
    <comment ref="P36" authorId="0">
      <text>
        <r>
          <rPr>
            <b/>
            <sz val="10"/>
            <color indexed="81"/>
            <rFont val="Tahoma"/>
            <family val="2"/>
          </rPr>
          <t>La toma de decisiones depende del análisis y desarrollo de nuevas alternativas de solución, con trascendencia en la gestión institucional.</t>
        </r>
      </text>
    </comment>
    <comment ref="H43" authorId="0">
      <text>
        <r>
          <rPr>
            <b/>
            <sz val="10"/>
            <color indexed="81"/>
            <rFont val="Tahoma"/>
            <family val="2"/>
          </rPr>
          <t>El puesto ejecuta actividades de servicios generales</t>
        </r>
      </text>
    </comment>
    <comment ref="L43" authorId="0">
      <text>
        <r>
          <rPr>
            <b/>
            <sz val="10"/>
            <color indexed="81"/>
            <rFont val="Tahoma"/>
            <family val="2"/>
          </rPr>
          <t xml:space="preserve">Responsable de los resultados específicos del puesto y asignación de recursos, sujeto a supervisión de resultados. </t>
        </r>
      </text>
    </comment>
    <comment ref="M43" authorId="0">
      <text>
        <r>
          <rPr>
            <b/>
            <sz val="10"/>
            <color indexed="81"/>
            <rFont val="Tahoma"/>
            <family val="2"/>
          </rPr>
          <t>El puesto apoya al logro del portafolio de productos y servicios organizacionales.  Sujetos a supervisión de los resultados entregados sobre estándares establñecidos y asignación de recursos.</t>
        </r>
      </text>
    </comment>
    <comment ref="N43" authorId="0">
      <text>
        <r>
          <rPr>
            <b/>
            <sz val="10"/>
            <color indexed="81"/>
            <rFont val="Tahoma"/>
            <family val="2"/>
          </rPr>
          <t>Responsable de los resultados del puesto de trabajo con incidencia en el portafolio de productos y servicios, sobre la base de estándares o especificaciones previamente establecidas y asignación de recursos. Sujeto a supervisión y evaluación de los resultados entregados. Responsable de los resultados de equipos de trabajo.</t>
        </r>
      </text>
    </comment>
    <comment ref="O43" authorId="0">
      <text>
        <r>
          <rPr>
            <b/>
            <sz val="10"/>
            <color indexed="81"/>
            <rFont val="Tahoma"/>
            <family val="2"/>
          </rPr>
          <t>Propone políticas y especificaciones técnicas de los productos y servicios y asignación de recursos. Monitorea y supervisa la contribución de los puestos de trabajo al logro del portafolio de productos y servicios. Define políticas y especificaciones técnicas para los productos y servicios, en función de la demanda de los clientes.</t>
        </r>
      </text>
    </comment>
    <comment ref="P43" authorId="0">
      <text>
        <r>
          <rPr>
            <b/>
            <sz val="10"/>
            <color indexed="81"/>
            <rFont val="Tahoma"/>
            <family val="2"/>
          </rPr>
          <t>Le corresponde monitorear, supervisar y evaluar la contribución de los equipos de trabajo al logro del portafolio de productos y servicios. Determina estrategias, medios y recursos para el logro de los resultados. Responsable del manejo óptimo de los recursos asignados.</t>
        </r>
      </text>
    </comment>
    <comment ref="H44" authorId="0">
      <text>
        <r>
          <rPr>
            <b/>
            <sz val="10"/>
            <color indexed="81"/>
            <rFont val="Tahoma"/>
            <family val="2"/>
          </rPr>
          <t>El puesto facilita la operatividad de los procesos mediante la ejecución de labores de apoyo administrativo</t>
        </r>
      </text>
    </comment>
    <comment ref="H45" authorId="0">
      <text>
        <r>
          <rPr>
            <b/>
            <sz val="10"/>
            <color indexed="81"/>
            <rFont val="Tahoma"/>
            <family val="2"/>
          </rPr>
          <t>El puesto proporciona soporte técnico en una rama u oficio de acuerdo a los requerimientos de los procesos organizacionales.</t>
        </r>
      </text>
    </comment>
    <comment ref="H47" authorId="0">
      <text>
        <r>
          <rPr>
            <b/>
            <sz val="10"/>
            <color indexed="81"/>
            <rFont val="Tahoma"/>
            <family val="2"/>
          </rPr>
          <t>El puesto ejecuta actividades de asistencia técnica y tecnológica</t>
        </r>
      </text>
    </comment>
    <comment ref="H48" authorId="0">
      <text>
        <r>
          <rPr>
            <b/>
            <sz val="10"/>
            <color indexed="81"/>
            <rFont val="Tahoma"/>
            <family val="2"/>
          </rPr>
          <t>El puesto ejecuta actividades, agregando valor a los productos y/o servicios que genera la unidad o proceso organizacional.</t>
        </r>
      </text>
    </comment>
    <comment ref="H49" authorId="0">
      <text>
        <r>
          <rPr>
            <b/>
            <sz val="10"/>
            <color indexed="81"/>
            <rFont val="Tahoma"/>
            <family val="2"/>
          </rPr>
          <t>El puesto ejecuta actividades operativas y supervisa a equipos de trabajo.</t>
        </r>
      </text>
    </comment>
    <comment ref="H50" authorId="0">
      <text>
        <r>
          <rPr>
            <b/>
            <sz val="10"/>
            <color indexed="81"/>
            <rFont val="Tahoma"/>
            <family val="2"/>
          </rPr>
          <t>El puesto ejecuta actividades de coordinación de unidades y/o procesos organizacionales.</t>
        </r>
      </text>
    </comment>
    <comment ref="H52" authorId="0">
      <text>
        <r>
          <rPr>
            <b/>
            <sz val="10"/>
            <color indexed="81"/>
            <rFont val="Tahoma"/>
            <family val="2"/>
          </rPr>
          <t>Le corresponde a este puesto direccionar, coordinar, liderar y controlar una unidad que integra varios procesos o subprocesos organizacionales.</t>
        </r>
      </text>
    </comment>
  </commentList>
</comments>
</file>

<file path=xl/sharedStrings.xml><?xml version="1.0" encoding="utf-8"?>
<sst xmlns="http://schemas.openxmlformats.org/spreadsheetml/2006/main" count="333" uniqueCount="238">
  <si>
    <t>1. Datos de Identificación</t>
  </si>
  <si>
    <t xml:space="preserve">Institución: </t>
  </si>
  <si>
    <t xml:space="preserve">Unidad: </t>
  </si>
  <si>
    <t xml:space="preserve">Puesto: </t>
  </si>
  <si>
    <t>Código:</t>
  </si>
  <si>
    <t xml:space="preserve">Nivel: </t>
  </si>
  <si>
    <t>PROFESIONAL</t>
  </si>
  <si>
    <t>Puntos:</t>
  </si>
  <si>
    <t xml:space="preserve">Grupo Ocupacional: </t>
  </si>
  <si>
    <t>Grado:</t>
  </si>
  <si>
    <r>
      <t>Rol del Puesto:</t>
    </r>
    <r>
      <rPr>
        <sz val="9"/>
        <rFont val="Arial"/>
        <family val="2"/>
      </rPr>
      <t xml:space="preserve"> </t>
    </r>
  </si>
  <si>
    <t xml:space="preserve">Fecha de elaboración: </t>
  </si>
  <si>
    <t>3. Resultado Esperado y Actividades del Puesto:</t>
  </si>
  <si>
    <t>Nro.</t>
  </si>
  <si>
    <t>Resultado Esperado</t>
  </si>
  <si>
    <t>Actividades del Puesto</t>
  </si>
  <si>
    <t>F</t>
  </si>
  <si>
    <t>CO</t>
  </si>
  <si>
    <t>CM</t>
  </si>
  <si>
    <t>Total</t>
  </si>
  <si>
    <t>Perm.</t>
  </si>
  <si>
    <t>A</t>
  </si>
  <si>
    <t>Donde:</t>
  </si>
  <si>
    <t>Verbo en indicativo</t>
  </si>
  <si>
    <t>Objeto del verbo (qué/y para quién)</t>
  </si>
  <si>
    <t>Inspeciona</t>
  </si>
  <si>
    <t>Prepara</t>
  </si>
  <si>
    <t>F =</t>
  </si>
  <si>
    <t>Perm =</t>
  </si>
  <si>
    <t>CO =</t>
  </si>
  <si>
    <t>CM =</t>
  </si>
  <si>
    <t>Total =</t>
  </si>
  <si>
    <t>F + (CO * CM )</t>
  </si>
  <si>
    <t>4. Interfaz del Puesto:</t>
  </si>
  <si>
    <t>Actividades Esenciales</t>
  </si>
  <si>
    <t xml:space="preserve">5.- Conocimientos Requeridos: </t>
  </si>
  <si>
    <t>Resultados esperados y actividades especiales</t>
  </si>
  <si>
    <t xml:space="preserve">Conocimientos </t>
  </si>
  <si>
    <t>6. Instrucción Formal Requerida:</t>
  </si>
  <si>
    <t>Nivel de Instrucción Formal</t>
  </si>
  <si>
    <r>
      <t xml:space="preserve">Indique el Área de Conocimientos Formales                                                              </t>
    </r>
    <r>
      <rPr>
        <sz val="9"/>
        <rFont val="Arial"/>
        <family val="2"/>
      </rPr>
      <t>(ejemplo, administración, economía, etc.)</t>
    </r>
  </si>
  <si>
    <t>7. Experiencia Laboral Requerida:</t>
  </si>
  <si>
    <t>Dimensiones de Experiencia</t>
  </si>
  <si>
    <t>Detalle</t>
  </si>
  <si>
    <t>Tiempo de experiencia</t>
  </si>
  <si>
    <t>Especificidad de la experiencia</t>
  </si>
  <si>
    <t>8. Destrezas Técnicas (específicas) Requeridas:</t>
  </si>
  <si>
    <t>Destreza*</t>
  </si>
  <si>
    <t>Definición</t>
  </si>
  <si>
    <t>Relevancia</t>
  </si>
  <si>
    <t>Alta</t>
  </si>
  <si>
    <t>Media</t>
  </si>
  <si>
    <t>Baja</t>
  </si>
  <si>
    <t>9. Destrezas/Habilidades Conductuales (Generales):</t>
  </si>
  <si>
    <t>10. Requerimientos de Selección y Capacitación:</t>
  </si>
  <si>
    <t>Conocimientos/Destrezas</t>
  </si>
  <si>
    <t>Requerimientos de Selección</t>
  </si>
  <si>
    <t>Requerimientos de Capacitación</t>
  </si>
  <si>
    <t>Listado de Conocimientos:</t>
  </si>
  <si>
    <t>Instrucción Formal Requerida:</t>
  </si>
  <si>
    <t>Especificidad de la Experiencia requerida:</t>
  </si>
  <si>
    <t>Listado de Destrezas Técnicas:</t>
  </si>
  <si>
    <t>Listado de Destrezas Conductuales:</t>
  </si>
  <si>
    <t>11. Valoración del puesto</t>
  </si>
  <si>
    <t>COMPETENCIAS</t>
  </si>
  <si>
    <t>COMPLEJIDAD DEL PUESTO</t>
  </si>
  <si>
    <t>RESPONSABILIDAD</t>
  </si>
  <si>
    <t>Instrucción Formal</t>
  </si>
  <si>
    <t>Experiencia</t>
  </si>
  <si>
    <t xml:space="preserve">Habilidades </t>
  </si>
  <si>
    <t>Condiciones del Trabajo</t>
  </si>
  <si>
    <t>Toma de decisiones</t>
  </si>
  <si>
    <t>Rol del Puesto</t>
  </si>
  <si>
    <t>Control de Resultados</t>
  </si>
  <si>
    <t>Habilidades de Gestión</t>
  </si>
  <si>
    <t>Habilidades de Comunicación</t>
  </si>
  <si>
    <t>Elaborado por:</t>
  </si>
  <si>
    <t>Revisado por:</t>
  </si>
  <si>
    <t>Aprobado por:</t>
  </si>
  <si>
    <t>Nombre:</t>
  </si>
  <si>
    <t>Firma:</t>
  </si>
  <si>
    <t>Fecha:</t>
  </si>
  <si>
    <t>VALORACIÓN Y CLASIFICACIÓN DE PUESTOS</t>
  </si>
  <si>
    <t>Hoja de Datos</t>
  </si>
  <si>
    <t>1. IDENTIFICACIÓN GENERAL</t>
  </si>
  <si>
    <t>INSTITUCIÓN:</t>
  </si>
  <si>
    <t>UNIDAD O PROCESO:</t>
  </si>
  <si>
    <t>PUESTO ESPECÍFICO:</t>
  </si>
  <si>
    <t>2. PERFIL DE COMPETENCIAS DEL PUESTO</t>
  </si>
  <si>
    <r>
      <t>2.1 INSTRUCCIÓN FORMAL</t>
    </r>
    <r>
      <rPr>
        <sz val="8"/>
        <rFont val="Arial"/>
        <family val="2"/>
      </rPr>
      <t>: Conjunto de conocimientos requeridos para el desempeño del puesto.</t>
    </r>
  </si>
  <si>
    <r>
      <t>2.2 EXPERIENCIA</t>
    </r>
    <r>
      <rPr>
        <sz val="8"/>
        <rFont val="Arial"/>
        <family val="2"/>
      </rPr>
      <t>:  Nivel de experiencia calificada, necesaria para el desempeño del puesto en función de los portafolio de productos y servicios de la unidad o proceso organizacional.</t>
    </r>
  </si>
  <si>
    <t>a. Educación Básica</t>
  </si>
  <si>
    <t>NO PROFESIONALES</t>
  </si>
  <si>
    <t>b. Bachiller</t>
  </si>
  <si>
    <t xml:space="preserve"> - Servicios</t>
  </si>
  <si>
    <t>c. Técnico</t>
  </si>
  <si>
    <t xml:space="preserve"> - Administrativo</t>
  </si>
  <si>
    <t>d. Profesional - Teconología</t>
  </si>
  <si>
    <t xml:space="preserve"> - Técnico</t>
  </si>
  <si>
    <t>e. Profesional - 4 años</t>
  </si>
  <si>
    <t>f. Profesional - 5 años</t>
  </si>
  <si>
    <t xml:space="preserve"> - Ejecución de apoyo y tecnológico</t>
  </si>
  <si>
    <t>g. Profesional - 6 años o más</t>
  </si>
  <si>
    <t xml:space="preserve"> - Ejecución de procesos</t>
  </si>
  <si>
    <t xml:space="preserve"> - Ejecución y supervisión de procesos</t>
  </si>
  <si>
    <t>h. Diplomado Superior</t>
  </si>
  <si>
    <t xml:space="preserve"> - Ejecución y coordinación de procesos</t>
  </si>
  <si>
    <t>i. Especialista</t>
  </si>
  <si>
    <t>DIRECTIVO</t>
  </si>
  <si>
    <t>j. Maestría o PhD.</t>
  </si>
  <si>
    <t xml:space="preserve"> - Dirección de unidad organizacional</t>
  </si>
  <si>
    <r>
      <t>2.3 HABILIDADES DE GESTIÓN</t>
    </r>
    <r>
      <rPr>
        <sz val="8"/>
        <rFont val="Arial"/>
        <family val="2"/>
      </rPr>
      <t>: Competencias que permiten administrar los sistemas y procesos organizacionales sobre la base del nivel de aplicación de la planificación, organización, dirección y control.</t>
    </r>
  </si>
  <si>
    <r>
      <t>2.4 HABILIDADES DE COMUNICACIÓN</t>
    </r>
    <r>
      <rPr>
        <sz val="8"/>
        <rFont val="Arial"/>
        <family val="2"/>
      </rPr>
      <t>:  Competencias que requiere el puesto y que son necesarias para disponer, transferir y administrar información; a fin de satisfacer las necesidades de los clientes internos y externos.  Valora: trabajo en equipo, persuasión, seguridad, firmeza, orientación de servicio y facilitación de relaciones.</t>
    </r>
  </si>
  <si>
    <t>3. COMPLEJIDAD DEL PUESTO</t>
  </si>
  <si>
    <r>
      <t>3.1 CONDICIONES DE TRABAJO</t>
    </r>
    <r>
      <rPr>
        <sz val="8"/>
        <rFont val="Arial"/>
        <family val="2"/>
      </rPr>
      <t xml:space="preserve">: Análisis de las condiciones ambientales y físicas que implique riesgos ocupacionales al que está sujeto el puesto, considerando entre éstos los ruidos de equipos, niveles de estrés y exposición a enfermedades. </t>
    </r>
  </si>
  <si>
    <r>
      <t>3.2 TOMA DE DECISIONES</t>
    </r>
    <r>
      <rPr>
        <sz val="8"/>
        <rFont val="Arial"/>
        <family val="2"/>
      </rPr>
      <t>:  Es la capacidad de análisis de problemas y construcción de alternativas de solución para cumplir la misión ny objetivos de las unidades o procesos organizacionales.  Valora: conocimiento de la organización, análisis, innovación, creatividad y solución de problemas.</t>
    </r>
  </si>
  <si>
    <t>4. RESPONSABILIDAD</t>
  </si>
  <si>
    <r>
      <t>4.1 ROL DEL PUESTO</t>
    </r>
    <r>
      <rPr>
        <sz val="8"/>
        <rFont val="Arial"/>
        <family val="2"/>
      </rPr>
      <t>:  Es el papel que cumple el puesto en la unidad o proceso organizacional, definida a través de su misión, atribuciones, responsabilidades, niveles de relaciones internas y externas, para lograr resultados orientados a la satisfacción del cliente.</t>
    </r>
  </si>
  <si>
    <r>
      <t>4.2 CONTROL DE RESULTADOS</t>
    </r>
    <r>
      <rPr>
        <sz val="8"/>
        <rFont val="Arial"/>
        <family val="2"/>
      </rPr>
      <t>:  Se examine a través del monitoreo, supervisión y evaluación de las actividades, atribuciones y responsabilidades del puesto, considerando el uso de recursos asignados; y la contribución al logro del protafolio de productos y servicios.</t>
    </r>
  </si>
  <si>
    <t>Grado</t>
  </si>
  <si>
    <t>2.1 INSTRUCCIÓN FORMAL</t>
  </si>
  <si>
    <t>2.2 EXPERIENCIA</t>
  </si>
  <si>
    <t>Profesional</t>
  </si>
  <si>
    <t>2.3 HABILIDADES DE GESTIÓN</t>
  </si>
  <si>
    <t>2.4 HABILIDADES DE COMUNICACIÓN</t>
  </si>
  <si>
    <t>3.1 CONDICIONES DE TRABAJO</t>
  </si>
  <si>
    <t>3.2 TOMA DE DECISIONES</t>
  </si>
  <si>
    <t>4.1 ROL DEL PUESTO</t>
  </si>
  <si>
    <t>4.2 CONTROL DE RESULTADOS</t>
  </si>
  <si>
    <t>5. VALORACIÓN Y GRUPO OCUPACIONAL DEL PUESTO</t>
  </si>
  <si>
    <t>Valoración del Puesto:</t>
  </si>
  <si>
    <t>Grupo Ocupacional del Puesto</t>
  </si>
  <si>
    <t>6. APROBACIÓN</t>
  </si>
  <si>
    <t>Responsable de la Unidad o Proceso</t>
  </si>
  <si>
    <t>Autoridad Nominadora de la Institución</t>
  </si>
  <si>
    <t>Responsable de Recursos Humanos</t>
  </si>
  <si>
    <t>No Requerida</t>
  </si>
  <si>
    <t>3 Meses</t>
  </si>
  <si>
    <t>6 Meses</t>
  </si>
  <si>
    <t>2 Años</t>
  </si>
  <si>
    <t>3 Años</t>
  </si>
  <si>
    <t>4 Años</t>
  </si>
  <si>
    <t>4 años o más</t>
  </si>
  <si>
    <t>VALORACIÓN Y CLASIFICACIÓN DE PUESTOS
Hoja de Datos</t>
  </si>
  <si>
    <r>
      <t>Nivel:</t>
    </r>
    <r>
      <rPr>
        <sz val="7"/>
        <rFont val="Arial"/>
        <family val="2"/>
      </rPr>
      <t xml:space="preserve"> No profesional; Profesional; Directivo.</t>
    </r>
  </si>
  <si>
    <r>
      <t>Rol del Puesto</t>
    </r>
    <r>
      <rPr>
        <sz val="7"/>
        <rFont val="Arial"/>
        <family val="2"/>
      </rPr>
      <t>: Servicios, Administrativo, Técnico, Ejecución de Procesos, Ejecución y Supervisión de Procesos, Ejecución y Coordinación de Procesos, Dirección de Unidad Organizacional.</t>
    </r>
  </si>
  <si>
    <t>Nivel</t>
  </si>
  <si>
    <t>No Profesional</t>
  </si>
  <si>
    <t>Directivo</t>
  </si>
  <si>
    <t xml:space="preserve">Rol del Puesto: </t>
  </si>
  <si>
    <t>Servicios</t>
  </si>
  <si>
    <t>Administrativo</t>
  </si>
  <si>
    <t>Técnico</t>
  </si>
  <si>
    <t>Ejecución de Procesos</t>
  </si>
  <si>
    <t>Ejecución y Supervisión de Procesos</t>
  </si>
  <si>
    <t>Ejecución y Coordinación de Procesos</t>
  </si>
  <si>
    <t>Dirección de Unidad Organizacional</t>
  </si>
  <si>
    <t>x</t>
  </si>
  <si>
    <t>Escala de Intervalos de Valoración y Remuneración</t>
  </si>
  <si>
    <t>Grupo Ocupacional</t>
  </si>
  <si>
    <t>Intervalos</t>
  </si>
  <si>
    <t xml:space="preserve">de </t>
  </si>
  <si>
    <t>Hasta</t>
  </si>
  <si>
    <t>CUADRO DE VALORACIÓN</t>
  </si>
  <si>
    <t>2.1</t>
  </si>
  <si>
    <t>2.2</t>
  </si>
  <si>
    <t>2.3</t>
  </si>
  <si>
    <t>2.4</t>
  </si>
  <si>
    <t>3.1</t>
  </si>
  <si>
    <t>3.2</t>
  </si>
  <si>
    <t>4.1</t>
  </si>
  <si>
    <t>4.2</t>
  </si>
  <si>
    <t>GO - 1</t>
  </si>
  <si>
    <t>GO - 2</t>
  </si>
  <si>
    <t>GO - 3</t>
  </si>
  <si>
    <t>DESCRIPCIÓN DEL PUESTO</t>
  </si>
  <si>
    <r>
      <rPr>
        <b/>
        <sz val="9"/>
        <rFont val="Arial"/>
        <family val="2"/>
      </rPr>
      <t>Frecuencia de la Actividad</t>
    </r>
    <r>
      <rPr>
        <sz val="9"/>
        <rFont val="Arial"/>
        <family val="2"/>
      </rPr>
      <t xml:space="preserve"> (5 = diaria, 4 = semanal, 3 = quincenal, 2 = mensual, 1 = bimensual, trimestral, semestral o anual)</t>
    </r>
  </si>
  <si>
    <r>
      <t>Permanencia temporal de la actividad</t>
    </r>
    <r>
      <rPr>
        <sz val="9"/>
        <rFont val="Arial"/>
        <family val="2"/>
      </rPr>
      <t xml:space="preserve"> (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= superior a 2 años; </t>
    </r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= Vigente 1 año;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= No estará vigente en 1 año)</t>
    </r>
  </si>
  <si>
    <r>
      <rPr>
        <b/>
        <sz val="9"/>
        <rFont val="Arial"/>
        <family val="2"/>
      </rPr>
      <t>Consecuencia por omisión de la actividad</t>
    </r>
    <r>
      <rPr>
        <sz val="9"/>
        <rFont val="Arial"/>
        <family val="2"/>
      </rPr>
      <t xml:space="preserve"> (5 = muy grave, 4 = grave, 3 = considerable, 2 = menor, 1 = mínima o ninguna)</t>
    </r>
  </si>
  <si>
    <r>
      <rPr>
        <b/>
        <sz val="9"/>
        <rFont val="Arial"/>
        <family val="2"/>
      </rPr>
      <t>Complejidad de la actividad</t>
    </r>
    <r>
      <rPr>
        <sz val="9"/>
        <rFont val="Arial"/>
        <family val="2"/>
      </rPr>
      <t xml:space="preserve"> (5 = Máxima, 4 = Alta, 3 = Moderada, 2 = Baja, 1 = Mínima)</t>
    </r>
  </si>
  <si>
    <r>
      <t>2. Misión del Puesto (qué hace y para qué</t>
    </r>
    <r>
      <rPr>
        <i/>
        <sz val="11"/>
        <color theme="0"/>
        <rFont val="Arial"/>
        <family val="2"/>
      </rPr>
      <t xml:space="preserve"> </t>
    </r>
    <r>
      <rPr>
        <b/>
        <i/>
        <sz val="11"/>
        <color theme="0"/>
        <rFont val="Arial"/>
        <family val="2"/>
      </rPr>
      <t>lo hace):</t>
    </r>
  </si>
  <si>
    <r>
      <t xml:space="preserve">Resultado esperado: </t>
    </r>
    <r>
      <rPr>
        <sz val="7"/>
        <rFont val="Arial"/>
        <family val="2"/>
      </rPr>
      <t>Son los productos finales primarios (bienes y/o servicios públicos) en el caso de los procesos agregadores de valor, o los productos finales secundarios (bienes y o servicios institucionales) de los procesos gobernante y habilitantes, o los productos intermedios de los procesos, que justifican la creación del puesto.</t>
    </r>
  </si>
  <si>
    <r>
      <t xml:space="preserve">Actividades esenciales: </t>
    </r>
    <r>
      <rPr>
        <sz val="7"/>
        <rFont val="Arial"/>
        <family val="2"/>
      </rPr>
      <t>Son los funciones o acciones requeridas para obtener los resultados esperados. Se deben redactar de la siguiente manera:</t>
    </r>
  </si>
  <si>
    <r>
      <rPr>
        <b/>
        <sz val="7"/>
        <rFont val="Arial"/>
        <family val="2"/>
      </rPr>
      <t>Conocimientos requeridos:</t>
    </r>
    <r>
      <rPr>
        <sz val="7"/>
        <rFont val="Arial"/>
        <family val="2"/>
      </rPr>
      <t xml:space="preserve"> son los recursos,o  insumos, o ayudas previas que se requieren para elaborar los resultados esperados y realizar las actividades esenciales, tales como: instructivos; procedimientos; tècnicas, métodos, políticas, directrices generales</t>
    </r>
  </si>
  <si>
    <t>la ejecución de políticas de desarrollo de bibliotecas públicas para beneficio de la población</t>
  </si>
  <si>
    <t>bases de datos y estadísticas sobre el crecimiento territorial, productivo y social para la elaboración de políticas por parte de las autoridades locales</t>
  </si>
  <si>
    <t>VALORACIÓN Y CLASIFICACIÓN DE PUESTOS
Hoja de Resultados</t>
  </si>
  <si>
    <r>
      <t xml:space="preserve">*Según </t>
    </r>
    <r>
      <rPr>
        <i/>
        <sz val="7"/>
        <rFont val="Arial"/>
        <family val="2"/>
      </rPr>
      <t xml:space="preserve">Catálogo de Competencias Técnicas </t>
    </r>
    <r>
      <rPr>
        <sz val="7"/>
        <color theme="1"/>
        <rFont val="Calibri"/>
        <family val="2"/>
        <scheme val="minor"/>
      </rPr>
      <t>del servicio público. Destrezas Técnicas son habilidades específicas (conocimientos, métodos y técnicas) relacionadas con el resultado esperado, que se dominan conceptual y de manera práctica, para su elaboración. Por ejemplo, destreza matemática, de paquetes estadísticos, etc.</t>
    </r>
  </si>
  <si>
    <r>
      <t xml:space="preserve">*Según </t>
    </r>
    <r>
      <rPr>
        <i/>
        <sz val="7"/>
        <rFont val="Arial"/>
        <family val="2"/>
      </rPr>
      <t>Catálogo de Competencias Conductuctuales</t>
    </r>
    <r>
      <rPr>
        <sz val="7"/>
        <color theme="1"/>
        <rFont val="Calibri"/>
        <family val="2"/>
        <scheme val="minor"/>
      </rPr>
      <t xml:space="preserve"> del servicio público. Destrezas Conductuales son habilidades sociales para poder generar el resultado esperado. Por ejemplo, habilidad de comunicación y persuación, habilidad de organizar y trabajar con equipos, etc.</t>
    </r>
  </si>
  <si>
    <t>7 de Enero de 2016</t>
  </si>
  <si>
    <t>Gobierno Autónomo Descentralizado de la Provincia del Carchi</t>
  </si>
  <si>
    <r>
      <rPr>
        <b/>
        <sz val="9"/>
        <rFont val="Arial"/>
        <family val="2"/>
      </rPr>
      <t>Interfaz:</t>
    </r>
    <r>
      <rPr>
        <sz val="9"/>
        <rFont val="Arial"/>
        <family val="2"/>
      </rPr>
      <t xml:space="preserve"> Nombres de las unidades, puestos y usuarios externo o internos beneficiarios de la actividad</t>
    </r>
  </si>
  <si>
    <t>Servidor Público de Servicios 1</t>
  </si>
  <si>
    <t>Servidor Público de Servicios 2</t>
  </si>
  <si>
    <t>Servidor Público de Apoyo 1</t>
  </si>
  <si>
    <t>Servidor Público de Apoyo 2</t>
  </si>
  <si>
    <t>Servidor Público de Apoyo 3</t>
  </si>
  <si>
    <t>Servidor Público de Apoyo 4</t>
  </si>
  <si>
    <t>Servidor Público 1</t>
  </si>
  <si>
    <t>Servidor Público 2</t>
  </si>
  <si>
    <t>Servidor Público 3</t>
  </si>
  <si>
    <t>Servidor Público 4</t>
  </si>
  <si>
    <t>Servidor Público 5</t>
  </si>
  <si>
    <t>Servidor Público 6</t>
  </si>
  <si>
    <t>Servidor Público 7</t>
  </si>
  <si>
    <t>Nivel Jerárquico Superior</t>
  </si>
  <si>
    <t>X</t>
  </si>
  <si>
    <t>Juicio y toma de decisiones</t>
  </si>
  <si>
    <t>Es la capacidad de valorar las ventajas y desventajas  de una acción potencial.</t>
  </si>
  <si>
    <t>Orientación a los resultados</t>
  </si>
  <si>
    <t xml:space="preserve">Es el esfuerzo por trabajar adecuadamente tendiendo al logro de estándares de excelencia. </t>
  </si>
  <si>
    <t>Profesional tercer nivel</t>
  </si>
  <si>
    <t>Dirección de Desarrollo Económico</t>
  </si>
  <si>
    <t>Los demás resultados esperados y actividades asignadas por la Dirección de Desarrollo Económico.</t>
  </si>
  <si>
    <t>3 años</t>
  </si>
  <si>
    <t>Organización de sistemas</t>
  </si>
  <si>
    <t>Diseñar o rediseñar tareas, estructuras y flujos de trabajo</t>
  </si>
  <si>
    <t>Inspección de productos o servicios</t>
  </si>
  <si>
    <t>Inspeccionar y evaluar la calidad de los productos o servicios.</t>
  </si>
  <si>
    <t>Orientación al servicio</t>
  </si>
  <si>
    <t xml:space="preserve">Implica un deseo de ayudar o de servir a los demás satisfaciendo sus necesidades. Significa focalizar los esfuerzos en el descubrimiento y la satisfacción de las necesidades de los clientes, tanto internos como externos.                        </t>
  </si>
  <si>
    <t>Iniciativa</t>
  </si>
  <si>
    <t>Es la predisposición para actuar proactivamente. Los niveles de actuación van desde concretar decisiones tomadas en el pasado hasta la búsqueda de nuevas oportunidades o soluciones a  problemas.</t>
  </si>
  <si>
    <t>066</t>
  </si>
  <si>
    <t>Elabora y presenta informes financieros mensuales, de viabilidad y avance financiero de obras y proyectos, y los presupuestos de la Dirección de Desarrollo Económico.</t>
  </si>
  <si>
    <t>Verificación del uso de bienes y del avance financiero de obras y proyectos.</t>
  </si>
  <si>
    <t>Supervisión y revisión de los procesos de adquisición.</t>
  </si>
  <si>
    <t>Supervisión y determinación de la viabilidad financiera de los proyectos.</t>
  </si>
  <si>
    <t>Dirección de Desarrollo Económico, Direcciones involucradas y ciudadanía.</t>
  </si>
  <si>
    <t>Informes financieros mensuales, de viabilidad y avance financiero de obras, y presupuestos.</t>
  </si>
  <si>
    <t>Verifica in situ el uso de bienes y el avance financiero de obras y proyectos de la Dirección.</t>
  </si>
  <si>
    <t>Supervisa y revisa los procesos de adquisición de la Dirección.</t>
  </si>
  <si>
    <t>Supervisa y determina la viabilidad financiera de los proyectos de la Dirección.</t>
  </si>
  <si>
    <t>Presupuestos, procesos de adquisición y métodos de cálculo y avance financiero de proyectos.</t>
  </si>
  <si>
    <t>Finanzas, Economía, Administración o similares</t>
  </si>
  <si>
    <t>Supervisión y ejecución de presupuestos, procesos de adquisición y procesos financieros de proyectos en GADs.</t>
  </si>
  <si>
    <t xml:space="preserve">Analista Financiero </t>
  </si>
  <si>
    <t>Ejecutar procesos financieros para apoyar el cumplimiento de la planificación y desarrollo económico.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</si>
</sst>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&quot;de&quot;\ mmmm\ /\ yyyy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i/>
      <sz val="14"/>
      <color theme="0"/>
      <name val="Arial"/>
      <family val="2"/>
    </font>
    <font>
      <b/>
      <sz val="9"/>
      <name val="Arial Narrow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9"/>
      <color theme="1"/>
      <name val="Arial"/>
      <family val="2"/>
    </font>
    <font>
      <i/>
      <sz val="11"/>
      <color theme="0"/>
      <name val="Arial"/>
      <family val="2"/>
    </font>
    <font>
      <i/>
      <sz val="7"/>
      <name val="Arial"/>
      <family val="2"/>
    </font>
    <font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3" fillId="0" borderId="6" xfId="0" applyFont="1" applyBorder="1" applyAlignment="1">
      <alignment horizontal="justify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1" fillId="0" borderId="0" xfId="1"/>
    <xf numFmtId="0" fontId="1" fillId="0" borderId="0" xfId="1" applyFont="1"/>
    <xf numFmtId="0" fontId="1" fillId="0" borderId="0" xfId="1" applyAlignment="1">
      <alignment vertical="center"/>
    </xf>
    <xf numFmtId="0" fontId="1" fillId="0" borderId="0" xfId="1" applyFont="1" applyAlignment="1">
      <alignment vertical="center"/>
    </xf>
    <xf numFmtId="0" fontId="1" fillId="2" borderId="10" xfId="1" applyFill="1" applyBorder="1" applyAlignment="1">
      <alignment vertical="center"/>
    </xf>
    <xf numFmtId="0" fontId="1" fillId="2" borderId="17" xfId="1" applyFill="1" applyBorder="1" applyAlignment="1">
      <alignment vertical="center"/>
    </xf>
    <xf numFmtId="0" fontId="1" fillId="2" borderId="11" xfId="1" applyFill="1" applyBorder="1"/>
    <xf numFmtId="0" fontId="1" fillId="2" borderId="33" xfId="1" applyFill="1" applyBorder="1"/>
    <xf numFmtId="0" fontId="1" fillId="2" borderId="0" xfId="1" applyFill="1" applyBorder="1"/>
    <xf numFmtId="0" fontId="1" fillId="2" borderId="10" xfId="1" applyFill="1" applyBorder="1"/>
    <xf numFmtId="0" fontId="5" fillId="2" borderId="0" xfId="1" applyFont="1" applyFill="1" applyBorder="1"/>
    <xf numFmtId="0" fontId="1" fillId="2" borderId="37" xfId="1" applyFill="1" applyBorder="1"/>
    <xf numFmtId="0" fontId="2" fillId="2" borderId="0" xfId="1" applyFont="1" applyFill="1" applyBorder="1"/>
    <xf numFmtId="0" fontId="7" fillId="2" borderId="55" xfId="1" applyFont="1" applyFill="1" applyBorder="1" applyAlignment="1" applyProtection="1">
      <alignment horizontal="center"/>
      <protection locked="0"/>
    </xf>
    <xf numFmtId="0" fontId="7" fillId="2" borderId="37" xfId="1" applyFont="1" applyFill="1" applyBorder="1" applyAlignment="1">
      <alignment horizontal="center"/>
    </xf>
    <xf numFmtId="0" fontId="4" fillId="2" borderId="0" xfId="1" applyFont="1" applyFill="1" applyBorder="1"/>
    <xf numFmtId="0" fontId="5" fillId="2" borderId="10" xfId="1" applyFont="1" applyFill="1" applyBorder="1"/>
    <xf numFmtId="0" fontId="1" fillId="2" borderId="56" xfId="1" applyFill="1" applyBorder="1"/>
    <xf numFmtId="0" fontId="1" fillId="2" borderId="35" xfId="1" applyFill="1" applyBorder="1"/>
    <xf numFmtId="0" fontId="1" fillId="2" borderId="36" xfId="1" applyFill="1" applyBorder="1"/>
    <xf numFmtId="0" fontId="5" fillId="2" borderId="57" xfId="1" applyFont="1" applyFill="1" applyBorder="1"/>
    <xf numFmtId="0" fontId="7" fillId="2" borderId="0" xfId="1" applyFont="1" applyFill="1" applyBorder="1" applyAlignment="1">
      <alignment horizontal="center"/>
    </xf>
    <xf numFmtId="0" fontId="1" fillId="2" borderId="16" xfId="1" applyFill="1" applyBorder="1"/>
    <xf numFmtId="0" fontId="1" fillId="2" borderId="14" xfId="1" applyFill="1" applyBorder="1"/>
    <xf numFmtId="0" fontId="7" fillId="2" borderId="58" xfId="1" applyFont="1" applyFill="1" applyBorder="1" applyAlignment="1">
      <alignment horizontal="center"/>
    </xf>
    <xf numFmtId="0" fontId="1" fillId="2" borderId="17" xfId="1" applyFill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2" borderId="58" xfId="1" applyFill="1" applyBorder="1"/>
    <xf numFmtId="0" fontId="5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2" borderId="59" xfId="1" applyFont="1" applyFill="1" applyBorder="1" applyAlignment="1">
      <alignment horizontal="center"/>
    </xf>
    <xf numFmtId="0" fontId="1" fillId="2" borderId="28" xfId="1" applyFont="1" applyFill="1" applyBorder="1" applyAlignment="1">
      <alignment horizontal="center"/>
    </xf>
    <xf numFmtId="0" fontId="1" fillId="2" borderId="60" xfId="1" applyFont="1" applyFill="1" applyBorder="1" applyAlignment="1">
      <alignment horizontal="center"/>
    </xf>
    <xf numFmtId="0" fontId="1" fillId="2" borderId="0" xfId="1" applyFont="1" applyFill="1" applyBorder="1"/>
    <xf numFmtId="0" fontId="1" fillId="2" borderId="55" xfId="1" applyFont="1" applyFill="1" applyBorder="1" applyAlignment="1">
      <alignment horizontal="center"/>
    </xf>
    <xf numFmtId="0" fontId="1" fillId="2" borderId="57" xfId="1" applyFill="1" applyBorder="1"/>
    <xf numFmtId="0" fontId="1" fillId="2" borderId="7" xfId="1" applyFill="1" applyBorder="1"/>
    <xf numFmtId="14" fontId="1" fillId="0" borderId="0" xfId="1" applyNumberFormat="1" applyFont="1"/>
    <xf numFmtId="0" fontId="2" fillId="0" borderId="0" xfId="1" applyFont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1" fillId="0" borderId="10" xfId="0" applyFont="1" applyFill="1" applyBorder="1"/>
    <xf numFmtId="0" fontId="0" fillId="0" borderId="0" xfId="0" applyBorder="1"/>
    <xf numFmtId="0" fontId="1" fillId="0" borderId="11" xfId="1" applyBorder="1"/>
    <xf numFmtId="0" fontId="1" fillId="0" borderId="0" xfId="1" applyBorder="1"/>
    <xf numFmtId="0" fontId="1" fillId="0" borderId="10" xfId="1" applyBorder="1"/>
    <xf numFmtId="0" fontId="1" fillId="0" borderId="38" xfId="0" applyFont="1" applyFill="1" applyBorder="1" applyAlignment="1"/>
    <xf numFmtId="0" fontId="1" fillId="0" borderId="21" xfId="0" applyFont="1" applyFill="1" applyBorder="1" applyAlignment="1"/>
    <xf numFmtId="0" fontId="1" fillId="0" borderId="39" xfId="0" applyFont="1" applyFill="1" applyBorder="1" applyAlignment="1"/>
    <xf numFmtId="0" fontId="1" fillId="0" borderId="11" xfId="0" applyFont="1" applyFill="1" applyBorder="1" applyAlignment="1"/>
    <xf numFmtId="0" fontId="1" fillId="0" borderId="18" xfId="0" applyFont="1" applyFill="1" applyBorder="1" applyAlignment="1"/>
    <xf numFmtId="0" fontId="1" fillId="0" borderId="45" xfId="0" applyFont="1" applyFill="1" applyBorder="1" applyAlignment="1"/>
    <xf numFmtId="0" fontId="1" fillId="0" borderId="14" xfId="0" applyFont="1" applyFill="1" applyBorder="1" applyAlignment="1"/>
    <xf numFmtId="0" fontId="1" fillId="0" borderId="17" xfId="0" applyFont="1" applyFill="1" applyBorder="1" applyAlignment="1"/>
    <xf numFmtId="0" fontId="1" fillId="0" borderId="0" xfId="0" applyFont="1" applyFill="1" applyBorder="1" applyAlignment="1"/>
    <xf numFmtId="0" fontId="1" fillId="0" borderId="10" xfId="0" applyFont="1" applyFill="1" applyBorder="1" applyAlignment="1"/>
    <xf numFmtId="0" fontId="6" fillId="0" borderId="11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justify" wrapText="1"/>
    </xf>
    <xf numFmtId="0" fontId="6" fillId="0" borderId="10" xfId="0" applyFont="1" applyFill="1" applyBorder="1" applyAlignment="1">
      <alignment horizontal="center"/>
    </xf>
    <xf numFmtId="0" fontId="3" fillId="2" borderId="90" xfId="1" applyFont="1" applyFill="1" applyBorder="1" applyAlignment="1">
      <alignment horizontal="center"/>
    </xf>
    <xf numFmtId="0" fontId="5" fillId="2" borderId="92" xfId="1" applyFont="1" applyFill="1" applyBorder="1" applyAlignment="1">
      <alignment horizontal="center" vertical="center"/>
    </xf>
    <xf numFmtId="0" fontId="5" fillId="2" borderId="93" xfId="1" applyFont="1" applyFill="1" applyBorder="1" applyAlignment="1">
      <alignment vertical="center"/>
    </xf>
    <xf numFmtId="0" fontId="5" fillId="2" borderId="93" xfId="1" applyFont="1" applyFill="1" applyBorder="1" applyAlignment="1">
      <alignment horizontal="center" vertical="center"/>
    </xf>
    <xf numFmtId="0" fontId="5" fillId="2" borderId="94" xfId="1" applyFont="1" applyFill="1" applyBorder="1" applyAlignment="1">
      <alignment horizontal="center" vertical="center"/>
    </xf>
    <xf numFmtId="0" fontId="5" fillId="2" borderId="96" xfId="1" applyFont="1" applyFill="1" applyBorder="1" applyAlignment="1">
      <alignment horizontal="center" vertical="center"/>
    </xf>
    <xf numFmtId="0" fontId="5" fillId="2" borderId="97" xfId="1" applyFont="1" applyFill="1" applyBorder="1" applyAlignment="1">
      <alignment vertical="center"/>
    </xf>
    <xf numFmtId="0" fontId="5" fillId="2" borderId="97" xfId="1" applyFont="1" applyFill="1" applyBorder="1" applyAlignment="1">
      <alignment horizontal="center" vertical="center"/>
    </xf>
    <xf numFmtId="0" fontId="5" fillId="2" borderId="99" xfId="1" applyFont="1" applyFill="1" applyBorder="1" applyAlignment="1">
      <alignment horizontal="center" vertical="center"/>
    </xf>
    <xf numFmtId="0" fontId="5" fillId="2" borderId="100" xfId="1" applyFont="1" applyFill="1" applyBorder="1" applyAlignment="1">
      <alignment vertical="center"/>
    </xf>
    <xf numFmtId="0" fontId="5" fillId="2" borderId="10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" fillId="2" borderId="102" xfId="1" applyFont="1" applyFill="1" applyBorder="1" applyAlignment="1">
      <alignment horizontal="center"/>
    </xf>
    <xf numFmtId="0" fontId="1" fillId="2" borderId="94" xfId="1" applyFont="1" applyFill="1" applyBorder="1" applyAlignment="1">
      <alignment horizontal="center"/>
    </xf>
    <xf numFmtId="0" fontId="1" fillId="2" borderId="95" xfId="1" applyFont="1" applyFill="1" applyBorder="1" applyAlignment="1">
      <alignment horizontal="center"/>
    </xf>
    <xf numFmtId="0" fontId="1" fillId="2" borderId="96" xfId="1" applyFont="1" applyFill="1" applyBorder="1" applyAlignment="1">
      <alignment horizontal="center"/>
    </xf>
    <xf numFmtId="0" fontId="1" fillId="2" borderId="97" xfId="1" applyFont="1" applyFill="1" applyBorder="1" applyAlignment="1">
      <alignment horizontal="center"/>
    </xf>
    <xf numFmtId="0" fontId="1" fillId="2" borderId="98" xfId="1" applyFont="1" applyFill="1" applyBorder="1" applyAlignment="1">
      <alignment horizontal="center"/>
    </xf>
    <xf numFmtId="0" fontId="7" fillId="2" borderId="97" xfId="1" applyFont="1" applyFill="1" applyBorder="1" applyAlignment="1">
      <alignment horizontal="center"/>
    </xf>
    <xf numFmtId="0" fontId="1" fillId="2" borderId="99" xfId="1" applyFont="1" applyFill="1" applyBorder="1" applyAlignment="1">
      <alignment horizontal="center"/>
    </xf>
    <xf numFmtId="0" fontId="1" fillId="2" borderId="100" xfId="1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justify" wrapText="1"/>
    </xf>
    <xf numFmtId="0" fontId="4" fillId="0" borderId="10" xfId="0" applyFont="1" applyFill="1" applyBorder="1" applyAlignment="1">
      <alignment horizontal="justify" wrapText="1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01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3" fillId="0" borderId="0" xfId="0" applyFont="1"/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3" fillId="0" borderId="0" xfId="0" applyFont="1" applyBorder="1"/>
    <xf numFmtId="0" fontId="2" fillId="0" borderId="9" xfId="0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5" fillId="3" borderId="19" xfId="1" applyFont="1" applyFill="1" applyBorder="1" applyAlignment="1">
      <alignment vertical="center"/>
    </xf>
    <xf numFmtId="0" fontId="15" fillId="3" borderId="45" xfId="1" applyFont="1" applyFill="1" applyBorder="1" applyAlignment="1">
      <alignment vertical="center"/>
    </xf>
    <xf numFmtId="0" fontId="15" fillId="3" borderId="52" xfId="1" applyFont="1" applyFill="1" applyBorder="1"/>
    <xf numFmtId="0" fontId="15" fillId="3" borderId="54" xfId="1" applyFont="1" applyFill="1" applyBorder="1"/>
    <xf numFmtId="0" fontId="15" fillId="3" borderId="19" xfId="1" applyFont="1" applyFill="1" applyBorder="1"/>
    <xf numFmtId="0" fontId="3" fillId="4" borderId="64" xfId="0" applyFont="1" applyFill="1" applyBorder="1" applyAlignment="1">
      <alignment horizontal="justify" vertical="center"/>
    </xf>
    <xf numFmtId="0" fontId="3" fillId="4" borderId="79" xfId="0" applyFont="1" applyFill="1" applyBorder="1" applyAlignment="1">
      <alignment horizontal="justify" vertical="center"/>
    </xf>
    <xf numFmtId="0" fontId="3" fillId="4" borderId="78" xfId="0" applyFont="1" applyFill="1" applyBorder="1" applyAlignment="1">
      <alignment horizontal="justify"/>
    </xf>
    <xf numFmtId="0" fontId="3" fillId="4" borderId="64" xfId="0" applyFont="1" applyFill="1" applyBorder="1" applyAlignment="1">
      <alignment horizontal="justify" vertical="center" wrapText="1"/>
    </xf>
    <xf numFmtId="0" fontId="3" fillId="4" borderId="64" xfId="0" applyFont="1" applyFill="1" applyBorder="1" applyAlignment="1">
      <alignment horizontal="justify"/>
    </xf>
    <xf numFmtId="0" fontId="6" fillId="4" borderId="64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7" fillId="4" borderId="64" xfId="0" applyFont="1" applyFill="1" applyBorder="1" applyAlignment="1"/>
    <xf numFmtId="0" fontId="7" fillId="4" borderId="55" xfId="0" applyFont="1" applyFill="1" applyBorder="1" applyAlignment="1"/>
    <xf numFmtId="0" fontId="7" fillId="4" borderId="66" xfId="0" applyFont="1" applyFill="1" applyBorder="1" applyAlignment="1"/>
    <xf numFmtId="0" fontId="7" fillId="4" borderId="51" xfId="0" applyFont="1" applyFill="1" applyBorder="1" applyAlignment="1"/>
    <xf numFmtId="0" fontId="7" fillId="4" borderId="71" xfId="0" applyFont="1" applyFill="1" applyBorder="1" applyAlignment="1"/>
    <xf numFmtId="0" fontId="22" fillId="4" borderId="66" xfId="1" applyFont="1" applyFill="1" applyBorder="1" applyAlignment="1">
      <alignment vertical="center"/>
    </xf>
    <xf numFmtId="0" fontId="7" fillId="4" borderId="55" xfId="1" applyFont="1" applyFill="1" applyBorder="1"/>
    <xf numFmtId="0" fontId="7" fillId="4" borderId="55" xfId="1" applyFont="1" applyFill="1" applyBorder="1" applyAlignment="1">
      <alignment horizontal="center"/>
    </xf>
    <xf numFmtId="0" fontId="1" fillId="5" borderId="55" xfId="1" applyFont="1" applyFill="1" applyBorder="1" applyAlignment="1">
      <alignment horizontal="center"/>
    </xf>
    <xf numFmtId="0" fontId="6" fillId="4" borderId="55" xfId="0" applyFont="1" applyFill="1" applyBorder="1" applyAlignment="1">
      <alignment horizontal="center" vertical="center" wrapText="1"/>
    </xf>
    <xf numFmtId="0" fontId="7" fillId="0" borderId="55" xfId="1" applyFont="1" applyFill="1" applyBorder="1" applyAlignment="1" applyProtection="1">
      <alignment horizontal="center"/>
      <protection locked="0"/>
    </xf>
    <xf numFmtId="3" fontId="2" fillId="0" borderId="95" xfId="1" applyNumberFormat="1" applyFont="1" applyFill="1" applyBorder="1" applyAlignment="1">
      <alignment horizontal="center"/>
    </xf>
    <xf numFmtId="3" fontId="2" fillId="0" borderId="98" xfId="1" applyNumberFormat="1" applyFont="1" applyFill="1" applyBorder="1" applyAlignment="1">
      <alignment horizontal="center"/>
    </xf>
    <xf numFmtId="3" fontId="2" fillId="0" borderId="101" xfId="1" applyNumberFormat="1" applyFont="1" applyFill="1" applyBorder="1" applyAlignment="1">
      <alignment horizont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3" fillId="0" borderId="0" xfId="0" applyFont="1" applyAlignment="1"/>
    <xf numFmtId="0" fontId="2" fillId="0" borderId="28" xfId="0" applyFont="1" applyFill="1" applyBorder="1" applyAlignment="1">
      <alignment horizontal="center" vertical="center"/>
    </xf>
    <xf numFmtId="0" fontId="2" fillId="0" borderId="11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top"/>
    </xf>
    <xf numFmtId="0" fontId="2" fillId="0" borderId="115" xfId="0" applyFont="1" applyFill="1" applyBorder="1" applyAlignment="1">
      <alignment horizontal="center" vertical="center"/>
    </xf>
    <xf numFmtId="0" fontId="2" fillId="0" borderId="116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top"/>
    </xf>
    <xf numFmtId="0" fontId="3" fillId="4" borderId="117" xfId="0" applyFont="1" applyFill="1" applyBorder="1" applyAlignment="1">
      <alignment horizontal="center" vertical="top"/>
    </xf>
    <xf numFmtId="0" fontId="3" fillId="4" borderId="118" xfId="0" applyFont="1" applyFill="1" applyBorder="1" applyAlignment="1">
      <alignment horizontal="center" vertical="top"/>
    </xf>
    <xf numFmtId="49" fontId="2" fillId="0" borderId="7" xfId="0" applyNumberFormat="1" applyFont="1" applyBorder="1" applyAlignment="1">
      <alignment horizontal="justify" vertical="center" wrapText="1"/>
    </xf>
    <xf numFmtId="0" fontId="6" fillId="0" borderId="40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3" fillId="4" borderId="78" xfId="0" applyFont="1" applyFill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2" fillId="0" borderId="10" xfId="0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justify" vertical="center" wrapText="1"/>
    </xf>
    <xf numFmtId="0" fontId="2" fillId="0" borderId="16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5" fillId="0" borderId="16" xfId="0" applyFont="1" applyBorder="1" applyAlignment="1">
      <alignment wrapText="1"/>
    </xf>
    <xf numFmtId="0" fontId="25" fillId="0" borderId="14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left" wrapText="1"/>
    </xf>
    <xf numFmtId="0" fontId="25" fillId="0" borderId="13" xfId="0" applyFont="1" applyBorder="1" applyAlignment="1">
      <alignment horizontal="left" wrapText="1"/>
    </xf>
    <xf numFmtId="0" fontId="25" fillId="0" borderId="15" xfId="0" applyFont="1" applyBorder="1" applyAlignment="1">
      <alignment horizontal="left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justify" wrapText="1"/>
    </xf>
    <xf numFmtId="0" fontId="5" fillId="0" borderId="35" xfId="0" applyFont="1" applyFill="1" applyBorder="1" applyAlignment="1">
      <alignment horizontal="justify" wrapText="1"/>
    </xf>
    <xf numFmtId="0" fontId="5" fillId="0" borderId="57" xfId="0" applyFont="1" applyFill="1" applyBorder="1" applyAlignment="1">
      <alignment horizontal="justify" wrapText="1"/>
    </xf>
    <xf numFmtId="0" fontId="2" fillId="0" borderId="55" xfId="0" applyFont="1" applyFill="1" applyBorder="1" applyAlignment="1">
      <alignment horizontal="left" vertical="top" wrapText="1"/>
    </xf>
    <xf numFmtId="0" fontId="6" fillId="0" borderId="55" xfId="0" applyFont="1" applyFill="1" applyBorder="1" applyAlignment="1">
      <alignment horizontal="left" vertical="top" wrapText="1"/>
    </xf>
    <xf numFmtId="0" fontId="6" fillId="0" borderId="7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55" xfId="0" applyFont="1" applyFill="1" applyBorder="1" applyAlignment="1">
      <alignment horizontal="justify" vertical="center" wrapText="1"/>
    </xf>
    <xf numFmtId="0" fontId="2" fillId="0" borderId="66" xfId="0" applyFont="1" applyFill="1" applyBorder="1" applyAlignment="1">
      <alignment horizontal="justify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75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top" wrapText="1"/>
    </xf>
    <xf numFmtId="0" fontId="2" fillId="4" borderId="39" xfId="0" applyFont="1" applyFill="1" applyBorder="1" applyAlignment="1">
      <alignment horizontal="center" vertical="top" wrapText="1"/>
    </xf>
    <xf numFmtId="0" fontId="6" fillId="4" borderId="38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7" fillId="0" borderId="19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5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 wrapText="1"/>
    </xf>
    <xf numFmtId="0" fontId="17" fillId="0" borderId="10" xfId="0" applyFont="1" applyFill="1" applyBorder="1" applyAlignment="1">
      <alignment horizontal="justify" wrapText="1"/>
    </xf>
    <xf numFmtId="0" fontId="2" fillId="0" borderId="106" xfId="0" applyFont="1" applyFill="1" applyBorder="1" applyAlignment="1">
      <alignment horizontal="center" vertical="center" wrapText="1"/>
    </xf>
    <xf numFmtId="0" fontId="2" fillId="0" borderId="107" xfId="0" applyFont="1" applyFill="1" applyBorder="1" applyAlignment="1">
      <alignment horizontal="center" vertical="center" wrapText="1"/>
    </xf>
    <xf numFmtId="0" fontId="2" fillId="0" borderId="108" xfId="0" applyFont="1" applyFill="1" applyBorder="1" applyAlignment="1">
      <alignment horizontal="center" vertical="center" wrapText="1"/>
    </xf>
    <xf numFmtId="0" fontId="5" fillId="0" borderId="109" xfId="0" applyFont="1" applyFill="1" applyBorder="1" applyAlignment="1">
      <alignment horizontal="justify"/>
    </xf>
    <xf numFmtId="0" fontId="5" fillId="0" borderId="107" xfId="0" applyFont="1" applyFill="1" applyBorder="1" applyAlignment="1">
      <alignment horizontal="justify"/>
    </xf>
    <xf numFmtId="0" fontId="5" fillId="0" borderId="110" xfId="0" applyFont="1" applyFill="1" applyBorder="1" applyAlignment="1">
      <alignment horizontal="justify"/>
    </xf>
    <xf numFmtId="0" fontId="2" fillId="0" borderId="111" xfId="0" applyFont="1" applyFill="1" applyBorder="1" applyAlignment="1">
      <alignment horizontal="center" vertical="center" wrapText="1"/>
    </xf>
    <xf numFmtId="0" fontId="2" fillId="0" borderId="112" xfId="0" applyFont="1" applyFill="1" applyBorder="1" applyAlignment="1">
      <alignment horizontal="center" vertical="center" wrapText="1"/>
    </xf>
    <xf numFmtId="0" fontId="2" fillId="0" borderId="113" xfId="0" applyFont="1" applyFill="1" applyBorder="1" applyAlignment="1">
      <alignment horizontal="center" vertical="center" wrapText="1"/>
    </xf>
    <xf numFmtId="14" fontId="25" fillId="0" borderId="123" xfId="0" applyNumberFormat="1" applyFont="1" applyBorder="1" applyAlignment="1">
      <alignment horizontal="center"/>
    </xf>
    <xf numFmtId="14" fontId="25" fillId="0" borderId="13" xfId="0" applyNumberFormat="1" applyFont="1" applyBorder="1" applyAlignment="1">
      <alignment horizontal="center"/>
    </xf>
    <xf numFmtId="0" fontId="16" fillId="3" borderId="19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5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center" vertical="top"/>
    </xf>
    <xf numFmtId="0" fontId="3" fillId="4" borderId="23" xfId="0" applyFont="1" applyFill="1" applyBorder="1" applyAlignment="1">
      <alignment horizontal="center" vertical="top"/>
    </xf>
    <xf numFmtId="0" fontId="17" fillId="0" borderId="122" xfId="0" applyFont="1" applyFill="1" applyBorder="1" applyAlignment="1">
      <alignment horizontal="left" vertical="center" wrapText="1"/>
    </xf>
    <xf numFmtId="0" fontId="17" fillId="0" borderId="76" xfId="0" applyFont="1" applyFill="1" applyBorder="1" applyAlignment="1">
      <alignment horizontal="left" vertical="center" wrapText="1"/>
    </xf>
    <xf numFmtId="0" fontId="17" fillId="0" borderId="77" xfId="0" applyFont="1" applyFill="1" applyBorder="1" applyAlignment="1">
      <alignment horizontal="left" vertical="center" wrapText="1"/>
    </xf>
    <xf numFmtId="0" fontId="17" fillId="0" borderId="67" xfId="0" applyFont="1" applyFill="1" applyBorder="1" applyAlignment="1">
      <alignment horizontal="left" vertical="center" wrapText="1"/>
    </xf>
    <xf numFmtId="0" fontId="17" fillId="0" borderId="66" xfId="0" applyFont="1" applyFill="1" applyBorder="1" applyAlignment="1">
      <alignment horizontal="left" vertical="center" wrapText="1"/>
    </xf>
    <xf numFmtId="0" fontId="17" fillId="0" borderId="75" xfId="0" applyFont="1" applyFill="1" applyBorder="1" applyAlignment="1">
      <alignment horizontal="left" vertical="center" wrapText="1"/>
    </xf>
    <xf numFmtId="0" fontId="16" fillId="3" borderId="78" xfId="0" applyFont="1" applyFill="1" applyBorder="1" applyAlignment="1">
      <alignment horizontal="center" vertical="center"/>
    </xf>
    <xf numFmtId="0" fontId="16" fillId="3" borderId="80" xfId="0" applyFont="1" applyFill="1" applyBorder="1" applyAlignment="1">
      <alignment horizontal="center" vertical="center"/>
    </xf>
    <xf numFmtId="0" fontId="16" fillId="3" borderId="81" xfId="0" applyFont="1" applyFill="1" applyBorder="1" applyAlignment="1">
      <alignment horizontal="center" vertical="center"/>
    </xf>
    <xf numFmtId="0" fontId="2" fillId="0" borderId="120" xfId="0" applyFont="1" applyFill="1" applyBorder="1" applyAlignment="1">
      <alignment horizontal="left" vertical="center" wrapText="1"/>
    </xf>
    <xf numFmtId="0" fontId="2" fillId="0" borderId="121" xfId="0" applyFont="1" applyFill="1" applyBorder="1" applyAlignment="1">
      <alignment horizontal="left" vertical="center" wrapText="1"/>
    </xf>
    <xf numFmtId="0" fontId="25" fillId="0" borderId="120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121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5" fillId="0" borderId="26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27" xfId="0" applyFont="1" applyBorder="1" applyAlignment="1">
      <alignment horizontal="left" vertical="center" wrapText="1"/>
    </xf>
    <xf numFmtId="0" fontId="19" fillId="3" borderId="52" xfId="0" applyFont="1" applyFill="1" applyBorder="1" applyAlignment="1">
      <alignment horizontal="center" wrapText="1"/>
    </xf>
    <xf numFmtId="0" fontId="19" fillId="3" borderId="53" xfId="0" applyFont="1" applyFill="1" applyBorder="1" applyAlignment="1">
      <alignment horizontal="center" wrapText="1"/>
    </xf>
    <xf numFmtId="0" fontId="19" fillId="3" borderId="82" xfId="0" applyFont="1" applyFill="1" applyBorder="1" applyAlignment="1">
      <alignment horizontal="center" wrapText="1"/>
    </xf>
    <xf numFmtId="0" fontId="19" fillId="3" borderId="83" xfId="0" applyFont="1" applyFill="1" applyBorder="1" applyAlignment="1">
      <alignment horizontal="center" wrapText="1"/>
    </xf>
    <xf numFmtId="0" fontId="19" fillId="3" borderId="54" xfId="0" applyFont="1" applyFill="1" applyBorder="1" applyAlignment="1">
      <alignment horizontal="center" wrapText="1"/>
    </xf>
    <xf numFmtId="0" fontId="2" fillId="0" borderId="26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27" xfId="0" applyFont="1" applyFill="1" applyBorder="1" applyAlignment="1">
      <alignment horizontal="left" vertical="top"/>
    </xf>
    <xf numFmtId="0" fontId="5" fillId="0" borderId="61" xfId="0" applyFont="1" applyFill="1" applyBorder="1" applyAlignment="1">
      <alignment horizontal="center"/>
    </xf>
    <xf numFmtId="0" fontId="5" fillId="0" borderId="62" xfId="0" applyFont="1" applyFill="1" applyBorder="1" applyAlignment="1">
      <alignment horizontal="center"/>
    </xf>
    <xf numFmtId="0" fontId="21" fillId="3" borderId="62" xfId="0" applyFont="1" applyFill="1" applyBorder="1" applyAlignment="1">
      <alignment horizontal="center" vertical="center" wrapText="1"/>
    </xf>
    <xf numFmtId="0" fontId="14" fillId="3" borderId="62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3" fillId="4" borderId="64" xfId="0" applyFont="1" applyFill="1" applyBorder="1" applyAlignment="1">
      <alignment horizontal="left" vertical="center" wrapText="1"/>
    </xf>
    <xf numFmtId="0" fontId="3" fillId="4" borderId="5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4" borderId="67" xfId="0" applyFont="1" applyFill="1" applyBorder="1" applyAlignment="1">
      <alignment horizontal="left" vertical="center" wrapText="1"/>
    </xf>
    <xf numFmtId="0" fontId="3" fillId="4" borderId="66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12" fillId="3" borderId="19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39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wrapText="1"/>
    </xf>
    <xf numFmtId="0" fontId="6" fillId="4" borderId="21" xfId="0" applyFont="1" applyFill="1" applyBorder="1" applyAlignment="1">
      <alignment horizontal="center" wrapText="1"/>
    </xf>
    <xf numFmtId="0" fontId="6" fillId="4" borderId="39" xfId="0" applyFont="1" applyFill="1" applyBorder="1" applyAlignment="1">
      <alignment horizontal="center" wrapText="1"/>
    </xf>
    <xf numFmtId="0" fontId="18" fillId="0" borderId="103" xfId="0" applyFont="1" applyFill="1" applyBorder="1" applyAlignment="1">
      <alignment horizontal="justify" vertical="center" wrapText="1"/>
    </xf>
    <xf numFmtId="0" fontId="18" fillId="0" borderId="104" xfId="0" applyFont="1" applyFill="1" applyBorder="1" applyAlignment="1">
      <alignment horizontal="justify" vertical="center" wrapText="1"/>
    </xf>
    <xf numFmtId="0" fontId="18" fillId="0" borderId="105" xfId="0" applyFont="1" applyFill="1" applyBorder="1" applyAlignment="1">
      <alignment horizontal="justify" vertical="center" wrapText="1"/>
    </xf>
    <xf numFmtId="0" fontId="2" fillId="0" borderId="12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25" fillId="0" borderId="9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4" xfId="0" applyFont="1" applyBorder="1" applyAlignment="1">
      <alignment horizontal="justify"/>
    </xf>
    <xf numFmtId="0" fontId="25" fillId="0" borderId="7" xfId="0" applyFont="1" applyBorder="1" applyAlignment="1">
      <alignment horizontal="justify"/>
    </xf>
    <xf numFmtId="0" fontId="25" fillId="0" borderId="8" xfId="0" applyFont="1" applyBorder="1" applyAlignment="1">
      <alignment horizontal="justify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justify"/>
    </xf>
    <xf numFmtId="0" fontId="25" fillId="0" borderId="5" xfId="0" applyFont="1" applyBorder="1" applyAlignment="1">
      <alignment horizontal="justify"/>
    </xf>
    <xf numFmtId="0" fontId="25" fillId="0" borderId="6" xfId="0" applyFont="1" applyBorder="1" applyAlignment="1">
      <alignment horizontal="justify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justify" vertical="center"/>
    </xf>
    <xf numFmtId="0" fontId="18" fillId="0" borderId="18" xfId="0" applyFont="1" applyFill="1" applyBorder="1" applyAlignment="1">
      <alignment horizontal="justify" vertical="center"/>
    </xf>
    <xf numFmtId="0" fontId="18" fillId="0" borderId="45" xfId="0" applyFont="1" applyFill="1" applyBorder="1" applyAlignment="1">
      <alignment horizontal="justify" vertical="center"/>
    </xf>
    <xf numFmtId="0" fontId="18" fillId="0" borderId="11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10" xfId="0" applyFont="1" applyFill="1" applyBorder="1" applyAlignment="1">
      <alignment horizontal="justify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20" fillId="3" borderId="38" xfId="0" applyFont="1" applyFill="1" applyBorder="1" applyAlignment="1">
      <alignment horizontal="center"/>
    </xf>
    <xf numFmtId="0" fontId="20" fillId="3" borderId="21" xfId="0" applyFont="1" applyFill="1" applyBorder="1" applyAlignment="1">
      <alignment horizontal="center"/>
    </xf>
    <xf numFmtId="0" fontId="20" fillId="3" borderId="39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justify"/>
    </xf>
    <xf numFmtId="0" fontId="6" fillId="4" borderId="21" xfId="0" applyFont="1" applyFill="1" applyBorder="1" applyAlignment="1">
      <alignment horizontal="justify"/>
    </xf>
    <xf numFmtId="0" fontId="6" fillId="4" borderId="39" xfId="0" applyFont="1" applyFill="1" applyBorder="1" applyAlignment="1">
      <alignment horizontal="justify"/>
    </xf>
    <xf numFmtId="0" fontId="2" fillId="4" borderId="38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left" wrapText="1"/>
    </xf>
    <xf numFmtId="0" fontId="2" fillId="0" borderId="21" xfId="0" applyFont="1" applyFill="1" applyBorder="1" applyAlignment="1">
      <alignment horizontal="left" wrapText="1"/>
    </xf>
    <xf numFmtId="0" fontId="2" fillId="0" borderId="39" xfId="0" applyFont="1" applyFill="1" applyBorder="1" applyAlignment="1">
      <alignment horizontal="left" wrapText="1"/>
    </xf>
    <xf numFmtId="0" fontId="2" fillId="0" borderId="3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/>
    </xf>
    <xf numFmtId="0" fontId="2" fillId="0" borderId="62" xfId="0" applyFont="1" applyFill="1" applyBorder="1" applyAlignment="1">
      <alignment horizontal="center"/>
    </xf>
    <xf numFmtId="0" fontId="2" fillId="0" borderId="63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justify" vertical="center"/>
    </xf>
    <xf numFmtId="0" fontId="18" fillId="0" borderId="17" xfId="0" applyFont="1" applyFill="1" applyBorder="1" applyAlignment="1">
      <alignment horizontal="justify" vertical="center"/>
    </xf>
    <xf numFmtId="0" fontId="25" fillId="0" borderId="9" xfId="0" applyFont="1" applyBorder="1" applyAlignment="1">
      <alignment horizontal="justify" vertical="center"/>
    </xf>
    <xf numFmtId="0" fontId="25" fillId="0" borderId="5" xfId="0" applyFont="1" applyBorder="1" applyAlignment="1">
      <alignment horizontal="justify" vertical="center"/>
    </xf>
    <xf numFmtId="0" fontId="25" fillId="0" borderId="6" xfId="0" applyFont="1" applyBorder="1" applyAlignment="1">
      <alignment horizontal="justify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0" fillId="3" borderId="49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49" xfId="0" applyFont="1" applyFill="1" applyBorder="1" applyAlignment="1">
      <alignment horizontal="center" wrapText="1"/>
    </xf>
    <xf numFmtId="0" fontId="20" fillId="3" borderId="50" xfId="0" applyFont="1" applyFill="1" applyBorder="1" applyAlignment="1">
      <alignment horizontal="center" wrapText="1"/>
    </xf>
    <xf numFmtId="0" fontId="20" fillId="3" borderId="84" xfId="0" applyFont="1" applyFill="1" applyBorder="1" applyAlignment="1">
      <alignment horizontal="center" wrapText="1"/>
    </xf>
    <xf numFmtId="0" fontId="12" fillId="3" borderId="56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center" vertical="center"/>
    </xf>
    <xf numFmtId="0" fontId="20" fillId="3" borderId="71" xfId="0" applyFont="1" applyFill="1" applyBorder="1" applyAlignment="1">
      <alignment horizontal="center" vertical="center"/>
    </xf>
    <xf numFmtId="0" fontId="20" fillId="3" borderId="5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/>
    </xf>
    <xf numFmtId="0" fontId="6" fillId="0" borderId="39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0" fontId="12" fillId="3" borderId="18" xfId="1" applyFont="1" applyFill="1" applyBorder="1" applyAlignment="1">
      <alignment horizontal="center"/>
    </xf>
    <xf numFmtId="0" fontId="12" fillId="3" borderId="53" xfId="1" applyFont="1" applyFill="1" applyBorder="1" applyAlignment="1">
      <alignment horizontal="center"/>
    </xf>
    <xf numFmtId="0" fontId="4" fillId="4" borderId="64" xfId="1" applyFont="1" applyFill="1" applyBorder="1" applyAlignment="1">
      <alignment horizontal="left" vertical="top" wrapText="1"/>
    </xf>
    <xf numFmtId="0" fontId="4" fillId="4" borderId="55" xfId="1" applyFont="1" applyFill="1" applyBorder="1" applyAlignment="1">
      <alignment horizontal="left" vertical="top" wrapText="1"/>
    </xf>
    <xf numFmtId="0" fontId="4" fillId="4" borderId="70" xfId="1" applyFont="1" applyFill="1" applyBorder="1" applyAlignment="1">
      <alignment horizontal="left" vertical="top" wrapText="1"/>
    </xf>
    <xf numFmtId="0" fontId="3" fillId="4" borderId="64" xfId="1" applyFont="1" applyFill="1" applyBorder="1" applyAlignment="1">
      <alignment horizontal="left" vertical="center"/>
    </xf>
    <xf numFmtId="0" fontId="3" fillId="4" borderId="55" xfId="1" applyFont="1" applyFill="1" applyBorder="1" applyAlignment="1">
      <alignment horizontal="left" vertical="center"/>
    </xf>
    <xf numFmtId="0" fontId="3" fillId="4" borderId="67" xfId="1" applyFont="1" applyFill="1" applyBorder="1" applyAlignment="1">
      <alignment horizontal="left" vertical="center"/>
    </xf>
    <xf numFmtId="0" fontId="3" fillId="4" borderId="66" xfId="1" applyFont="1" applyFill="1" applyBorder="1" applyAlignment="1">
      <alignment horizontal="left" vertical="center"/>
    </xf>
    <xf numFmtId="0" fontId="4" fillId="4" borderId="68" xfId="1" applyFont="1" applyFill="1" applyBorder="1" applyAlignment="1">
      <alignment horizontal="left" vertical="top" wrapText="1"/>
    </xf>
    <xf numFmtId="0" fontId="4" fillId="4" borderId="31" xfId="1" applyFont="1" applyFill="1" applyBorder="1" applyAlignment="1">
      <alignment horizontal="left" vertical="top" wrapText="1"/>
    </xf>
    <xf numFmtId="0" fontId="4" fillId="4" borderId="32" xfId="1" applyFont="1" applyFill="1" applyBorder="1" applyAlignment="1">
      <alignment horizontal="left" vertical="top" wrapText="1"/>
    </xf>
    <xf numFmtId="0" fontId="4" fillId="4" borderId="30" xfId="1" applyFont="1" applyFill="1" applyBorder="1" applyAlignment="1">
      <alignment horizontal="left" vertical="top" wrapText="1"/>
    </xf>
    <xf numFmtId="0" fontId="4" fillId="4" borderId="69" xfId="1" applyFont="1" applyFill="1" applyBorder="1" applyAlignment="1">
      <alignment horizontal="left" vertical="top" wrapText="1"/>
    </xf>
    <xf numFmtId="0" fontId="9" fillId="2" borderId="0" xfId="1" applyFont="1" applyFill="1" applyBorder="1" applyAlignment="1">
      <alignment horizontal="center"/>
    </xf>
    <xf numFmtId="0" fontId="16" fillId="3" borderId="18" xfId="1" applyFont="1" applyFill="1" applyBorder="1" applyAlignment="1">
      <alignment horizont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65" xfId="1" applyFont="1" applyFill="1" applyBorder="1" applyAlignment="1" applyProtection="1">
      <alignment horizontal="center" vertical="center"/>
      <protection locked="0"/>
    </xf>
    <xf numFmtId="0" fontId="2" fillId="0" borderId="2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13" fillId="3" borderId="62" xfId="1" applyFont="1" applyFill="1" applyBorder="1" applyAlignment="1">
      <alignment horizontal="center" vertical="center" wrapText="1"/>
    </xf>
    <xf numFmtId="0" fontId="14" fillId="3" borderId="62" xfId="1" applyFont="1" applyFill="1" applyBorder="1" applyAlignment="1">
      <alignment horizontal="center" vertical="center"/>
    </xf>
    <xf numFmtId="0" fontId="1" fillId="0" borderId="62" xfId="1" applyBorder="1" applyAlignment="1">
      <alignment horizontal="center"/>
    </xf>
    <xf numFmtId="0" fontId="1" fillId="0" borderId="63" xfId="1" applyBorder="1" applyAlignment="1">
      <alignment horizontal="center"/>
    </xf>
    <xf numFmtId="0" fontId="1" fillId="0" borderId="61" xfId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5" fillId="0" borderId="18" xfId="1" applyFont="1" applyBorder="1" applyAlignment="1">
      <alignment horizontal="center" vertical="center"/>
    </xf>
    <xf numFmtId="164" fontId="6" fillId="5" borderId="30" xfId="1" applyNumberFormat="1" applyFont="1" applyFill="1" applyBorder="1" applyAlignment="1">
      <alignment horizontal="center"/>
    </xf>
    <xf numFmtId="164" fontId="6" fillId="5" borderId="31" xfId="1" applyNumberFormat="1" applyFont="1" applyFill="1" applyBorder="1" applyAlignment="1">
      <alignment horizontal="center"/>
    </xf>
    <xf numFmtId="164" fontId="6" fillId="5" borderId="32" xfId="1" applyNumberFormat="1" applyFont="1" applyFill="1" applyBorder="1" applyAlignment="1">
      <alignment horizontal="center"/>
    </xf>
    <xf numFmtId="0" fontId="1" fillId="2" borderId="72" xfId="1" applyFill="1" applyBorder="1" applyAlignment="1" applyProtection="1">
      <alignment horizontal="center" vertical="center" wrapText="1"/>
      <protection locked="0"/>
    </xf>
    <xf numFmtId="0" fontId="1" fillId="2" borderId="73" xfId="1" applyFill="1" applyBorder="1" applyAlignment="1" applyProtection="1">
      <alignment horizontal="center" vertical="center" wrapText="1"/>
      <protection locked="0"/>
    </xf>
    <xf numFmtId="0" fontId="1" fillId="2" borderId="74" xfId="1" applyFill="1" applyBorder="1" applyAlignment="1" applyProtection="1">
      <alignment horizontal="center" vertical="center" wrapText="1"/>
      <protection locked="0"/>
    </xf>
    <xf numFmtId="0" fontId="6" fillId="4" borderId="55" xfId="1" applyFont="1" applyFill="1" applyBorder="1" applyAlignment="1" applyProtection="1">
      <alignment horizontal="center" vertical="center" wrapText="1"/>
      <protection locked="0"/>
    </xf>
    <xf numFmtId="0" fontId="7" fillId="5" borderId="30" xfId="1" applyFont="1" applyFill="1" applyBorder="1" applyAlignment="1">
      <alignment horizontal="center"/>
    </xf>
    <xf numFmtId="0" fontId="7" fillId="5" borderId="32" xfId="1" applyFont="1" applyFill="1" applyBorder="1" applyAlignment="1">
      <alignment horizontal="center"/>
    </xf>
    <xf numFmtId="0" fontId="7" fillId="4" borderId="55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32" xfId="1" applyFont="1" applyFill="1" applyBorder="1" applyAlignment="1">
      <alignment horizontal="center"/>
    </xf>
    <xf numFmtId="0" fontId="7" fillId="2" borderId="31" xfId="1" applyFont="1" applyFill="1" applyBorder="1" applyAlignment="1">
      <alignment horizontal="center"/>
    </xf>
    <xf numFmtId="0" fontId="3" fillId="4" borderId="67" xfId="1" applyFont="1" applyFill="1" applyBorder="1" applyAlignment="1">
      <alignment horizontal="left" vertical="center" wrapText="1"/>
    </xf>
    <xf numFmtId="0" fontId="3" fillId="4" borderId="66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5" xfId="1" applyFont="1" applyFill="1" applyBorder="1" applyAlignment="1">
      <alignment horizontal="center" vertical="center"/>
    </xf>
    <xf numFmtId="0" fontId="6" fillId="2" borderId="52" xfId="1" applyFont="1" applyFill="1" applyBorder="1" applyAlignment="1">
      <alignment horizontal="center"/>
    </xf>
    <xf numFmtId="0" fontId="6" fillId="2" borderId="53" xfId="1" applyFont="1" applyFill="1" applyBorder="1" applyAlignment="1">
      <alignment horizontal="center"/>
    </xf>
    <xf numFmtId="0" fontId="6" fillId="2" borderId="54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 wrapText="1"/>
    </xf>
    <xf numFmtId="0" fontId="3" fillId="2" borderId="85" xfId="1" applyFont="1" applyFill="1" applyBorder="1" applyAlignment="1">
      <alignment horizontal="center" vertical="center"/>
    </xf>
    <xf numFmtId="0" fontId="3" fillId="2" borderId="88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89" xfId="1" applyFont="1" applyFill="1" applyBorder="1" applyAlignment="1">
      <alignment horizontal="center" vertical="center"/>
    </xf>
    <xf numFmtId="0" fontId="3" fillId="2" borderId="86" xfId="1" applyFont="1" applyFill="1" applyBorder="1" applyAlignment="1">
      <alignment horizontal="center"/>
    </xf>
    <xf numFmtId="0" fontId="3" fillId="2" borderId="87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 vertical="center" wrapText="1"/>
    </xf>
    <xf numFmtId="0" fontId="3" fillId="0" borderId="9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4"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b val="0"/>
        <i val="0"/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0589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415925"/>
          <a:ext cx="1658889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314325</xdr:colOff>
      <xdr:row>1</xdr:row>
      <xdr:rowOff>38100</xdr:rowOff>
    </xdr:from>
    <xdr:to>
      <xdr:col>14</xdr:col>
      <xdr:colOff>172532</xdr:colOff>
      <xdr:row>1</xdr:row>
      <xdr:rowOff>799647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38100"/>
          <a:ext cx="620207" cy="761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400050"/>
          <a:ext cx="1649364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304800</xdr:colOff>
      <xdr:row>1</xdr:row>
      <xdr:rowOff>47625</xdr:rowOff>
    </xdr:from>
    <xdr:to>
      <xdr:col>14</xdr:col>
      <xdr:colOff>163007</xdr:colOff>
      <xdr:row>1</xdr:row>
      <xdr:rowOff>809172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47625"/>
          <a:ext cx="620207" cy="7615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342900</xdr:colOff>
      <xdr:row>1</xdr:row>
      <xdr:rowOff>76200</xdr:rowOff>
    </xdr:from>
    <xdr:to>
      <xdr:col>15</xdr:col>
      <xdr:colOff>247650</xdr:colOff>
      <xdr:row>1</xdr:row>
      <xdr:rowOff>894897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76200"/>
          <a:ext cx="666750" cy="818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371475</xdr:colOff>
      <xdr:row>1</xdr:row>
      <xdr:rowOff>67128</xdr:rowOff>
    </xdr:from>
    <xdr:to>
      <xdr:col>15</xdr:col>
      <xdr:colOff>276225</xdr:colOff>
      <xdr:row>1</xdr:row>
      <xdr:rowOff>885825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267153"/>
          <a:ext cx="666750" cy="818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tabSelected="1" topLeftCell="B9" zoomScaleNormal="100" zoomScaleSheetLayoutView="100" workbookViewId="0">
      <selection activeCell="P24" sqref="P24"/>
    </sheetView>
  </sheetViews>
  <sheetFormatPr baseColWidth="10" defaultColWidth="11.42578125" defaultRowHeight="11.25" x14ac:dyDescent="0.2"/>
  <cols>
    <col min="1" max="1" width="0" style="123" hidden="1" customWidth="1"/>
    <col min="2" max="2" width="10.42578125" style="123" customWidth="1"/>
    <col min="3" max="3" width="10.140625" style="123" customWidth="1"/>
    <col min="4" max="5" width="6.28515625" style="123" customWidth="1"/>
    <col min="6" max="6" width="15" style="123" customWidth="1"/>
    <col min="7" max="7" width="10.7109375" style="123" customWidth="1"/>
    <col min="8" max="8" width="11.140625" style="123" customWidth="1"/>
    <col min="9" max="9" width="15.85546875" style="123" customWidth="1"/>
    <col min="10" max="10" width="16.85546875" style="123" customWidth="1"/>
    <col min="11" max="14" width="5.7109375" style="123" customWidth="1"/>
    <col min="15" max="15" width="6.7109375" style="123" customWidth="1"/>
    <col min="16" max="16384" width="11.42578125" style="123"/>
  </cols>
  <sheetData>
    <row r="1" spans="1:15" ht="12" hidden="1" thickBot="1" x14ac:dyDescent="0.25">
      <c r="A1" s="11"/>
      <c r="B1" s="122"/>
      <c r="C1" s="122"/>
      <c r="D1" s="122"/>
      <c r="E1" s="122"/>
      <c r="F1" s="122"/>
      <c r="G1" s="11"/>
      <c r="H1" s="11"/>
      <c r="I1" s="11"/>
      <c r="J1" s="11"/>
      <c r="K1" s="11"/>
      <c r="L1" s="11"/>
      <c r="M1" s="11"/>
      <c r="N1" s="11"/>
      <c r="O1" s="11"/>
    </row>
    <row r="2" spans="1:15" ht="66" customHeight="1" thickBot="1" x14ac:dyDescent="0.25">
      <c r="A2" s="11"/>
      <c r="B2" s="293"/>
      <c r="C2" s="294"/>
      <c r="D2" s="294"/>
      <c r="E2" s="295" t="s">
        <v>175</v>
      </c>
      <c r="F2" s="296"/>
      <c r="G2" s="296"/>
      <c r="H2" s="296"/>
      <c r="I2" s="296"/>
      <c r="J2" s="296"/>
      <c r="K2" s="296"/>
      <c r="L2" s="296"/>
      <c r="M2" s="294"/>
      <c r="N2" s="294"/>
      <c r="O2" s="297"/>
    </row>
    <row r="3" spans="1:15" hidden="1" x14ac:dyDescent="0.2">
      <c r="A3" s="11"/>
      <c r="B3" s="298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300"/>
    </row>
    <row r="4" spans="1:15" ht="35.25" hidden="1" customHeight="1" x14ac:dyDescent="0.2">
      <c r="A4" s="11"/>
      <c r="B4" s="298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300"/>
    </row>
    <row r="5" spans="1:15" ht="38.25" hidden="1" customHeight="1" thickBot="1" x14ac:dyDescent="0.25">
      <c r="A5" s="11"/>
      <c r="B5" s="124"/>
      <c r="C5" s="122"/>
      <c r="D5" s="122"/>
      <c r="E5" s="122"/>
      <c r="F5" s="122"/>
      <c r="G5" s="11"/>
      <c r="H5" s="11"/>
      <c r="I5" s="11"/>
      <c r="J5" s="11"/>
      <c r="K5" s="11"/>
      <c r="L5" s="11"/>
      <c r="M5" s="11"/>
      <c r="N5" s="11"/>
      <c r="O5" s="125"/>
    </row>
    <row r="6" spans="1:15" ht="12.75" customHeight="1" x14ac:dyDescent="0.2">
      <c r="A6" s="11"/>
      <c r="B6" s="258" t="s">
        <v>0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60"/>
    </row>
    <row r="7" spans="1:15" ht="0.75" customHeight="1" thickBot="1" x14ac:dyDescent="0.25">
      <c r="A7" s="11"/>
      <c r="B7" s="124"/>
      <c r="C7" s="122"/>
      <c r="D7" s="122"/>
      <c r="E7" s="122"/>
      <c r="F7" s="122"/>
      <c r="G7" s="11"/>
      <c r="H7" s="11"/>
      <c r="I7" s="11"/>
      <c r="J7" s="11"/>
      <c r="K7" s="11"/>
      <c r="L7" s="11"/>
      <c r="M7" s="11"/>
      <c r="N7" s="11"/>
      <c r="O7" s="125"/>
    </row>
    <row r="8" spans="1:15" ht="12" x14ac:dyDescent="0.2">
      <c r="A8" s="11"/>
      <c r="B8" s="194" t="s">
        <v>1</v>
      </c>
      <c r="C8" s="301" t="s">
        <v>190</v>
      </c>
      <c r="D8" s="302"/>
      <c r="E8" s="302"/>
      <c r="F8" s="302"/>
      <c r="G8" s="302"/>
      <c r="H8" s="303"/>
      <c r="I8" s="152" t="s">
        <v>2</v>
      </c>
      <c r="J8" s="304" t="s">
        <v>212</v>
      </c>
      <c r="K8" s="304"/>
      <c r="L8" s="304"/>
      <c r="M8" s="304"/>
      <c r="N8" s="304"/>
      <c r="O8" s="305"/>
    </row>
    <row r="9" spans="1:15" ht="12" x14ac:dyDescent="0.2">
      <c r="A9" s="11"/>
      <c r="B9" s="150" t="s">
        <v>3</v>
      </c>
      <c r="C9" s="306" t="s">
        <v>236</v>
      </c>
      <c r="D9" s="306"/>
      <c r="E9" s="306"/>
      <c r="F9" s="306"/>
      <c r="G9" s="306"/>
      <c r="H9" s="307"/>
      <c r="I9" s="153" t="s">
        <v>4</v>
      </c>
      <c r="J9" s="184" t="s">
        <v>223</v>
      </c>
      <c r="K9" s="3"/>
      <c r="L9" s="3"/>
      <c r="M9" s="3"/>
      <c r="N9" s="3"/>
      <c r="O9" s="4"/>
    </row>
    <row r="10" spans="1:15" ht="12" x14ac:dyDescent="0.2">
      <c r="A10" s="11"/>
      <c r="B10" s="151" t="s">
        <v>5</v>
      </c>
      <c r="C10" s="308" t="s">
        <v>122</v>
      </c>
      <c r="D10" s="306"/>
      <c r="E10" s="5"/>
      <c r="F10" s="5"/>
      <c r="G10" s="5"/>
      <c r="H10" s="195"/>
      <c r="I10" s="154" t="s">
        <v>7</v>
      </c>
      <c r="J10" s="6">
        <f>'Valoración Clasificación'!D63</f>
        <v>680</v>
      </c>
      <c r="K10" s="7"/>
      <c r="L10" s="7"/>
      <c r="M10" s="7"/>
      <c r="N10" s="7"/>
      <c r="O10" s="8"/>
    </row>
    <row r="11" spans="1:15" ht="12" x14ac:dyDescent="0.2">
      <c r="A11" s="11"/>
      <c r="B11" s="309" t="s">
        <v>8</v>
      </c>
      <c r="C11" s="310"/>
      <c r="D11" s="311" t="str">
        <f>'Valoración Clasificación'!L63</f>
        <v>Servidor Público 3</v>
      </c>
      <c r="E11" s="311"/>
      <c r="F11" s="311"/>
      <c r="G11" s="9" t="s">
        <v>9</v>
      </c>
      <c r="H11" s="196">
        <f>'Valoración Clasificación'!I63</f>
        <v>9</v>
      </c>
      <c r="I11" s="312"/>
      <c r="J11" s="313"/>
      <c r="K11" s="313"/>
      <c r="L11" s="313"/>
      <c r="M11" s="313"/>
      <c r="N11" s="313"/>
      <c r="O11" s="314"/>
    </row>
    <row r="12" spans="1:15" ht="12" x14ac:dyDescent="0.2">
      <c r="A12" s="11"/>
      <c r="B12" s="309" t="s">
        <v>10</v>
      </c>
      <c r="C12" s="310"/>
      <c r="D12" s="318" t="s">
        <v>153</v>
      </c>
      <c r="E12" s="318"/>
      <c r="F12" s="318"/>
      <c r="G12" s="318"/>
      <c r="H12" s="319"/>
      <c r="I12" s="312"/>
      <c r="J12" s="313"/>
      <c r="K12" s="313"/>
      <c r="L12" s="313"/>
      <c r="M12" s="313"/>
      <c r="N12" s="313"/>
      <c r="O12" s="314"/>
    </row>
    <row r="13" spans="1:15" ht="12.75" thickBot="1" x14ac:dyDescent="0.25">
      <c r="A13" s="11"/>
      <c r="B13" s="320" t="s">
        <v>11</v>
      </c>
      <c r="C13" s="321"/>
      <c r="D13" s="256">
        <v>42376</v>
      </c>
      <c r="E13" s="257"/>
      <c r="F13" s="257"/>
      <c r="G13" s="197"/>
      <c r="H13" s="198"/>
      <c r="I13" s="315"/>
      <c r="J13" s="316"/>
      <c r="K13" s="316"/>
      <c r="L13" s="316"/>
      <c r="M13" s="316"/>
      <c r="N13" s="316"/>
      <c r="O13" s="317"/>
    </row>
    <row r="14" spans="1:15" x14ac:dyDescent="0.2">
      <c r="A14" s="11"/>
      <c r="B14" s="265" t="s">
        <v>144</v>
      </c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7"/>
    </row>
    <row r="15" spans="1:15" ht="12" thickBot="1" x14ac:dyDescent="0.25">
      <c r="A15" s="11"/>
      <c r="B15" s="268" t="s">
        <v>145</v>
      </c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70"/>
    </row>
    <row r="16" spans="1:15" ht="12" hidden="1" thickBot="1" x14ac:dyDescent="0.25">
      <c r="A16" s="11"/>
      <c r="B16" s="124"/>
      <c r="C16" s="122"/>
      <c r="D16" s="122"/>
      <c r="E16" s="122"/>
      <c r="F16" s="122"/>
      <c r="G16" s="11"/>
      <c r="H16" s="11"/>
      <c r="I16" s="11"/>
      <c r="J16" s="11"/>
      <c r="K16" s="11"/>
      <c r="L16" s="11"/>
      <c r="M16" s="11"/>
      <c r="N16" s="11"/>
      <c r="O16" s="125"/>
    </row>
    <row r="17" spans="1:21" ht="14.25" x14ac:dyDescent="0.2">
      <c r="A17" s="11"/>
      <c r="B17" s="271" t="s">
        <v>180</v>
      </c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3"/>
    </row>
    <row r="18" spans="1:21" ht="12.75" thickBot="1" x14ac:dyDescent="0.25">
      <c r="A18" s="11"/>
      <c r="B18" s="253" t="s">
        <v>237</v>
      </c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5"/>
    </row>
    <row r="19" spans="1:21" ht="14.25" customHeight="1" thickBot="1" x14ac:dyDescent="0.25">
      <c r="A19" s="11"/>
      <c r="B19" s="258" t="s">
        <v>12</v>
      </c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60"/>
    </row>
    <row r="20" spans="1:21" ht="12.75" thickBot="1" x14ac:dyDescent="0.25">
      <c r="A20" s="11"/>
      <c r="B20" s="181" t="s">
        <v>13</v>
      </c>
      <c r="C20" s="261" t="s">
        <v>14</v>
      </c>
      <c r="D20" s="262"/>
      <c r="E20" s="263"/>
      <c r="F20" s="261" t="s">
        <v>15</v>
      </c>
      <c r="G20" s="262"/>
      <c r="H20" s="262"/>
      <c r="I20" s="262"/>
      <c r="J20" s="264"/>
      <c r="K20" s="182" t="s">
        <v>16</v>
      </c>
      <c r="L20" s="182" t="s">
        <v>17</v>
      </c>
      <c r="M20" s="182" t="s">
        <v>18</v>
      </c>
      <c r="N20" s="182" t="s">
        <v>19</v>
      </c>
      <c r="O20" s="183" t="s">
        <v>20</v>
      </c>
    </row>
    <row r="21" spans="1:21" ht="46.5" customHeight="1" x14ac:dyDescent="0.2">
      <c r="A21" s="10"/>
      <c r="B21" s="178">
        <v>1</v>
      </c>
      <c r="C21" s="274" t="s">
        <v>229</v>
      </c>
      <c r="D21" s="236"/>
      <c r="E21" s="275"/>
      <c r="F21" s="276" t="s">
        <v>224</v>
      </c>
      <c r="G21" s="277"/>
      <c r="H21" s="277"/>
      <c r="I21" s="277"/>
      <c r="J21" s="278"/>
      <c r="K21" s="179">
        <v>2</v>
      </c>
      <c r="L21" s="179">
        <v>4</v>
      </c>
      <c r="M21" s="179">
        <v>4</v>
      </c>
      <c r="N21" s="179">
        <f t="shared" ref="N21:N27" si="0">K21+(L21*M21)</f>
        <v>18</v>
      </c>
      <c r="O21" s="180" t="s">
        <v>21</v>
      </c>
      <c r="Q21" s="173"/>
      <c r="R21" s="173"/>
      <c r="S21" s="173"/>
      <c r="T21" s="173"/>
      <c r="U21" s="173"/>
    </row>
    <row r="22" spans="1:21" ht="48" customHeight="1" x14ac:dyDescent="0.2">
      <c r="A22" s="10"/>
      <c r="B22" s="132">
        <v>2</v>
      </c>
      <c r="C22" s="279" t="s">
        <v>225</v>
      </c>
      <c r="D22" s="280"/>
      <c r="E22" s="281"/>
      <c r="F22" s="282" t="s">
        <v>230</v>
      </c>
      <c r="G22" s="283"/>
      <c r="H22" s="283"/>
      <c r="I22" s="283"/>
      <c r="J22" s="284"/>
      <c r="K22" s="176">
        <v>2</v>
      </c>
      <c r="L22" s="176">
        <v>2</v>
      </c>
      <c r="M22" s="176">
        <v>2</v>
      </c>
      <c r="N22" s="176">
        <f t="shared" si="0"/>
        <v>6</v>
      </c>
      <c r="O22" s="177" t="s">
        <v>21</v>
      </c>
      <c r="Q22" s="173"/>
      <c r="R22" s="173"/>
      <c r="S22" s="173"/>
      <c r="T22" s="173"/>
      <c r="U22" s="173"/>
    </row>
    <row r="23" spans="1:21" ht="37.5" customHeight="1" x14ac:dyDescent="0.2">
      <c r="A23" s="10"/>
      <c r="B23" s="132">
        <v>3</v>
      </c>
      <c r="C23" s="279" t="s">
        <v>226</v>
      </c>
      <c r="D23" s="280"/>
      <c r="E23" s="281"/>
      <c r="F23" s="282" t="s">
        <v>231</v>
      </c>
      <c r="G23" s="283"/>
      <c r="H23" s="283"/>
      <c r="I23" s="283"/>
      <c r="J23" s="284"/>
      <c r="K23" s="176">
        <v>5</v>
      </c>
      <c r="L23" s="176">
        <v>4</v>
      </c>
      <c r="M23" s="176">
        <v>3</v>
      </c>
      <c r="N23" s="176">
        <f t="shared" si="0"/>
        <v>17</v>
      </c>
      <c r="O23" s="177" t="s">
        <v>21</v>
      </c>
      <c r="Q23" s="173"/>
      <c r="R23" s="173"/>
      <c r="S23" s="173"/>
      <c r="T23" s="173"/>
      <c r="U23" s="173"/>
    </row>
    <row r="24" spans="1:21" ht="49.5" customHeight="1" x14ac:dyDescent="0.2">
      <c r="A24" s="10"/>
      <c r="B24" s="132">
        <v>4</v>
      </c>
      <c r="C24" s="279" t="s">
        <v>227</v>
      </c>
      <c r="D24" s="280"/>
      <c r="E24" s="281"/>
      <c r="F24" s="282" t="s">
        <v>232</v>
      </c>
      <c r="G24" s="283"/>
      <c r="H24" s="283"/>
      <c r="I24" s="283"/>
      <c r="J24" s="284"/>
      <c r="K24" s="176">
        <v>2</v>
      </c>
      <c r="L24" s="176">
        <v>3</v>
      </c>
      <c r="M24" s="176">
        <v>3</v>
      </c>
      <c r="N24" s="176">
        <f t="shared" si="0"/>
        <v>11</v>
      </c>
      <c r="O24" s="177" t="s">
        <v>21</v>
      </c>
      <c r="Q24" s="173"/>
      <c r="R24" s="173"/>
      <c r="S24" s="173"/>
      <c r="T24" s="173"/>
      <c r="U24" s="173"/>
    </row>
    <row r="25" spans="1:21" ht="27" customHeight="1" x14ac:dyDescent="0.2">
      <c r="A25" s="10"/>
      <c r="B25" s="132">
        <v>5</v>
      </c>
      <c r="C25" s="279"/>
      <c r="D25" s="280"/>
      <c r="E25" s="281"/>
      <c r="F25" s="282" t="s">
        <v>213</v>
      </c>
      <c r="G25" s="283"/>
      <c r="H25" s="283"/>
      <c r="I25" s="283"/>
      <c r="J25" s="284"/>
      <c r="K25" s="176"/>
      <c r="L25" s="176"/>
      <c r="M25" s="176"/>
      <c r="N25" s="176">
        <f t="shared" si="0"/>
        <v>0</v>
      </c>
      <c r="O25" s="177"/>
      <c r="Q25" s="173"/>
      <c r="R25" s="173"/>
      <c r="S25" s="173"/>
      <c r="T25" s="173"/>
      <c r="U25" s="173"/>
    </row>
    <row r="26" spans="1:21" ht="25.5" customHeight="1" x14ac:dyDescent="0.2">
      <c r="A26" s="10"/>
      <c r="B26" s="132">
        <v>6</v>
      </c>
      <c r="C26" s="279"/>
      <c r="D26" s="280"/>
      <c r="E26" s="281"/>
      <c r="F26" s="282"/>
      <c r="G26" s="283"/>
      <c r="H26" s="283"/>
      <c r="I26" s="283"/>
      <c r="J26" s="284"/>
      <c r="K26" s="176"/>
      <c r="L26" s="176"/>
      <c r="M26" s="176"/>
      <c r="N26" s="176">
        <f t="shared" si="0"/>
        <v>0</v>
      </c>
      <c r="O26" s="177"/>
      <c r="Q26" s="174"/>
      <c r="R26" s="174"/>
      <c r="S26" s="174"/>
      <c r="T26" s="174"/>
      <c r="U26" s="174"/>
    </row>
    <row r="27" spans="1:21" ht="21.75" customHeight="1" thickBot="1" x14ac:dyDescent="0.25">
      <c r="A27" s="10"/>
      <c r="B27" s="132">
        <v>7</v>
      </c>
      <c r="C27" s="290"/>
      <c r="D27" s="291"/>
      <c r="E27" s="292"/>
      <c r="F27" s="282"/>
      <c r="G27" s="283"/>
      <c r="H27" s="283"/>
      <c r="I27" s="283"/>
      <c r="J27" s="284"/>
      <c r="K27" s="133"/>
      <c r="L27" s="133"/>
      <c r="M27" s="133"/>
      <c r="N27" s="133">
        <f t="shared" si="0"/>
        <v>0</v>
      </c>
      <c r="O27" s="134"/>
      <c r="Q27" s="173"/>
      <c r="R27" s="173"/>
      <c r="S27" s="173"/>
      <c r="T27" s="173"/>
      <c r="U27" s="173"/>
    </row>
    <row r="28" spans="1:21" ht="9.75" customHeight="1" x14ac:dyDescent="0.2">
      <c r="A28" s="11"/>
      <c r="B28" s="241" t="s">
        <v>22</v>
      </c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3"/>
      <c r="Q28" s="174"/>
      <c r="R28" s="174"/>
      <c r="S28" s="174"/>
      <c r="T28" s="174"/>
      <c r="U28" s="174"/>
    </row>
    <row r="29" spans="1:21" ht="21.75" customHeight="1" x14ac:dyDescent="0.2">
      <c r="A29" s="11"/>
      <c r="B29" s="244" t="s">
        <v>181</v>
      </c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6"/>
    </row>
    <row r="30" spans="1:21" ht="12" thickBot="1" x14ac:dyDescent="0.25">
      <c r="A30" s="11"/>
      <c r="B30" s="244" t="s">
        <v>182</v>
      </c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6"/>
    </row>
    <row r="31" spans="1:21" ht="12" hidden="1" thickBot="1" x14ac:dyDescent="0.25">
      <c r="A31" s="11"/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8"/>
    </row>
    <row r="32" spans="1:21" ht="12" x14ac:dyDescent="0.2">
      <c r="A32" s="11"/>
      <c r="B32" s="285" t="s">
        <v>23</v>
      </c>
      <c r="C32" s="286"/>
      <c r="D32" s="286"/>
      <c r="E32" s="286"/>
      <c r="F32" s="286"/>
      <c r="G32" s="286"/>
      <c r="H32" s="287"/>
      <c r="I32" s="288" t="s">
        <v>24</v>
      </c>
      <c r="J32" s="286"/>
      <c r="K32" s="286"/>
      <c r="L32" s="286"/>
      <c r="M32" s="286"/>
      <c r="N32" s="286"/>
      <c r="O32" s="289"/>
    </row>
    <row r="33" spans="1:15" ht="21.75" customHeight="1" x14ac:dyDescent="0.2">
      <c r="A33" s="11"/>
      <c r="B33" s="247" t="s">
        <v>25</v>
      </c>
      <c r="C33" s="248"/>
      <c r="D33" s="248"/>
      <c r="E33" s="248"/>
      <c r="F33" s="248"/>
      <c r="G33" s="248"/>
      <c r="H33" s="249"/>
      <c r="I33" s="250" t="s">
        <v>184</v>
      </c>
      <c r="J33" s="251"/>
      <c r="K33" s="251"/>
      <c r="L33" s="251"/>
      <c r="M33" s="251"/>
      <c r="N33" s="251"/>
      <c r="O33" s="252"/>
    </row>
    <row r="34" spans="1:15" ht="20.25" customHeight="1" x14ac:dyDescent="0.2">
      <c r="A34" s="11"/>
      <c r="B34" s="211" t="s">
        <v>26</v>
      </c>
      <c r="C34" s="212"/>
      <c r="D34" s="212"/>
      <c r="E34" s="212"/>
      <c r="F34" s="212"/>
      <c r="G34" s="212"/>
      <c r="H34" s="213"/>
      <c r="I34" s="214" t="s">
        <v>185</v>
      </c>
      <c r="J34" s="215"/>
      <c r="K34" s="215"/>
      <c r="L34" s="215"/>
      <c r="M34" s="215"/>
      <c r="N34" s="215"/>
      <c r="O34" s="216"/>
    </row>
    <row r="35" spans="1:15" s="127" customFormat="1" ht="36.75" customHeight="1" x14ac:dyDescent="0.25">
      <c r="A35" s="126"/>
      <c r="B35" s="155" t="s">
        <v>27</v>
      </c>
      <c r="C35" s="217" t="s">
        <v>176</v>
      </c>
      <c r="D35" s="217"/>
      <c r="E35" s="217"/>
      <c r="F35" s="217"/>
      <c r="G35" s="217"/>
      <c r="H35" s="217"/>
      <c r="I35" s="168" t="s">
        <v>28</v>
      </c>
      <c r="J35" s="218" t="s">
        <v>177</v>
      </c>
      <c r="K35" s="218"/>
      <c r="L35" s="218"/>
      <c r="M35" s="218"/>
      <c r="N35" s="218"/>
      <c r="O35" s="219"/>
    </row>
    <row r="36" spans="1:15" ht="24" customHeight="1" x14ac:dyDescent="0.2">
      <c r="A36" s="10"/>
      <c r="B36" s="155" t="s">
        <v>29</v>
      </c>
      <c r="C36" s="226" t="s">
        <v>178</v>
      </c>
      <c r="D36" s="226"/>
      <c r="E36" s="226"/>
      <c r="F36" s="226"/>
      <c r="G36" s="226"/>
      <c r="H36" s="226"/>
      <c r="I36" s="128"/>
      <c r="J36" s="128"/>
      <c r="K36" s="128"/>
      <c r="L36" s="128"/>
      <c r="M36" s="128"/>
      <c r="N36" s="128"/>
      <c r="O36" s="129"/>
    </row>
    <row r="37" spans="1:15" ht="24" customHeight="1" thickBot="1" x14ac:dyDescent="0.25">
      <c r="A37" s="11"/>
      <c r="B37" s="156" t="s">
        <v>30</v>
      </c>
      <c r="C37" s="227" t="s">
        <v>179</v>
      </c>
      <c r="D37" s="227"/>
      <c r="E37" s="227"/>
      <c r="F37" s="227"/>
      <c r="G37" s="227"/>
      <c r="H37" s="227"/>
      <c r="I37" s="130"/>
      <c r="J37" s="130"/>
      <c r="K37" s="228" t="s">
        <v>31</v>
      </c>
      <c r="L37" s="228"/>
      <c r="M37" s="228" t="s">
        <v>32</v>
      </c>
      <c r="N37" s="228"/>
      <c r="O37" s="229"/>
    </row>
    <row r="38" spans="1:15" ht="16.5" hidden="1" customHeight="1" thickBot="1" x14ac:dyDescent="0.25">
      <c r="A38" s="11"/>
      <c r="B38" s="135"/>
      <c r="C38" s="136"/>
      <c r="D38" s="136"/>
      <c r="E38" s="136"/>
      <c r="F38" s="136"/>
      <c r="G38" s="136"/>
      <c r="H38" s="136"/>
      <c r="I38" s="128"/>
      <c r="J38" s="128"/>
      <c r="K38" s="137"/>
      <c r="L38" s="137"/>
      <c r="M38" s="137"/>
      <c r="N38" s="137"/>
      <c r="O38" s="138"/>
    </row>
    <row r="39" spans="1:15" s="131" customFormat="1" ht="15" thickBot="1" x14ac:dyDescent="0.25">
      <c r="A39" s="11"/>
      <c r="B39" s="258" t="s">
        <v>33</v>
      </c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60"/>
    </row>
    <row r="40" spans="1:15" ht="13.5" hidden="1" thickBot="1" x14ac:dyDescent="0.25">
      <c r="B40" s="119"/>
      <c r="C40" s="120"/>
      <c r="D40" s="120"/>
      <c r="E40" s="120"/>
      <c r="F40" s="120"/>
      <c r="G40" s="1"/>
      <c r="H40" s="1"/>
      <c r="I40" s="1"/>
      <c r="J40" s="1"/>
      <c r="K40" s="1"/>
      <c r="L40" s="1"/>
      <c r="M40" s="1"/>
      <c r="N40" s="1"/>
      <c r="O40" s="70"/>
    </row>
    <row r="41" spans="1:15" ht="24" customHeight="1" thickBot="1" x14ac:dyDescent="0.25">
      <c r="B41" s="232" t="s">
        <v>34</v>
      </c>
      <c r="C41" s="233"/>
      <c r="D41" s="233"/>
      <c r="E41" s="233"/>
      <c r="F41" s="233"/>
      <c r="G41" s="233"/>
      <c r="H41" s="233"/>
      <c r="I41" s="234"/>
      <c r="J41" s="230" t="s">
        <v>191</v>
      </c>
      <c r="K41" s="230"/>
      <c r="L41" s="230"/>
      <c r="M41" s="230"/>
      <c r="N41" s="230"/>
      <c r="O41" s="231"/>
    </row>
    <row r="42" spans="1:15" ht="23.25" customHeight="1" x14ac:dyDescent="0.2">
      <c r="B42" s="185">
        <v>1</v>
      </c>
      <c r="C42" s="235" t="str">
        <f t="shared" ref="C42:C43" si="1">F21</f>
        <v>Elabora y presenta informes financieros mensuales, de viabilidad y avance financiero de obras y proyectos, y los presupuestos de la Dirección de Desarrollo Económico.</v>
      </c>
      <c r="D42" s="236"/>
      <c r="E42" s="236"/>
      <c r="F42" s="236"/>
      <c r="G42" s="236"/>
      <c r="H42" s="236"/>
      <c r="I42" s="237"/>
      <c r="J42" s="238" t="s">
        <v>228</v>
      </c>
      <c r="K42" s="239"/>
      <c r="L42" s="239"/>
      <c r="M42" s="239"/>
      <c r="N42" s="239"/>
      <c r="O42" s="240"/>
    </row>
    <row r="43" spans="1:15" ht="12" x14ac:dyDescent="0.2">
      <c r="B43" s="186">
        <v>2</v>
      </c>
      <c r="C43" s="220" t="str">
        <f t="shared" si="1"/>
        <v>Verifica in situ el uso de bienes y el avance financiero de obras y proyectos de la Dirección.</v>
      </c>
      <c r="D43" s="221"/>
      <c r="E43" s="221"/>
      <c r="F43" s="221"/>
      <c r="G43" s="221"/>
      <c r="H43" s="221"/>
      <c r="I43" s="222"/>
      <c r="J43" s="223"/>
      <c r="K43" s="224"/>
      <c r="L43" s="224"/>
      <c r="M43" s="224"/>
      <c r="N43" s="224"/>
      <c r="O43" s="225"/>
    </row>
    <row r="44" spans="1:15" ht="12" x14ac:dyDescent="0.2">
      <c r="B44" s="187">
        <v>3</v>
      </c>
      <c r="C44" s="220" t="str">
        <f t="shared" ref="C44:C45" si="2">F23</f>
        <v>Supervisa y revisa los procesos de adquisición de la Dirección.</v>
      </c>
      <c r="D44" s="221"/>
      <c r="E44" s="221"/>
      <c r="F44" s="221"/>
      <c r="G44" s="221"/>
      <c r="H44" s="221"/>
      <c r="I44" s="222"/>
      <c r="J44" s="223"/>
      <c r="K44" s="224"/>
      <c r="L44" s="224"/>
      <c r="M44" s="224"/>
      <c r="N44" s="224"/>
      <c r="O44" s="225"/>
    </row>
    <row r="45" spans="1:15" ht="12" x14ac:dyDescent="0.2">
      <c r="B45" s="186">
        <v>4</v>
      </c>
      <c r="C45" s="220" t="str">
        <f t="shared" si="2"/>
        <v>Supervisa y determina la viabilidad financiera de los proyectos de la Dirección.</v>
      </c>
      <c r="D45" s="221"/>
      <c r="E45" s="221"/>
      <c r="F45" s="221"/>
      <c r="G45" s="221"/>
      <c r="H45" s="221"/>
      <c r="I45" s="222"/>
      <c r="J45" s="223"/>
      <c r="K45" s="224"/>
      <c r="L45" s="224"/>
      <c r="M45" s="224"/>
      <c r="N45" s="224"/>
      <c r="O45" s="225"/>
    </row>
    <row r="46" spans="1:15" ht="12" x14ac:dyDescent="0.2">
      <c r="B46" s="186">
        <v>5</v>
      </c>
      <c r="C46" s="220">
        <v>0</v>
      </c>
      <c r="D46" s="221"/>
      <c r="E46" s="221"/>
      <c r="F46" s="221"/>
      <c r="G46" s="221"/>
      <c r="H46" s="221"/>
      <c r="I46" s="222"/>
      <c r="J46" s="223"/>
      <c r="K46" s="224"/>
      <c r="L46" s="224"/>
      <c r="M46" s="224"/>
      <c r="N46" s="224"/>
      <c r="O46" s="225"/>
    </row>
    <row r="47" spans="1:15" ht="12.75" thickBot="1" x14ac:dyDescent="0.25">
      <c r="B47" s="188">
        <v>6</v>
      </c>
      <c r="C47" s="220">
        <f t="shared" ref="C47" si="3">F26</f>
        <v>0</v>
      </c>
      <c r="D47" s="221"/>
      <c r="E47" s="221"/>
      <c r="F47" s="221"/>
      <c r="G47" s="221"/>
      <c r="H47" s="221"/>
      <c r="I47" s="222"/>
      <c r="J47" s="223"/>
      <c r="K47" s="224"/>
      <c r="L47" s="224"/>
      <c r="M47" s="224"/>
      <c r="N47" s="224"/>
      <c r="O47" s="225"/>
    </row>
    <row r="48" spans="1:15" ht="12.75" hidden="1" thickBot="1" x14ac:dyDescent="0.25">
      <c r="B48" s="89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90"/>
    </row>
    <row r="49" spans="2:15" ht="15" thickBot="1" x14ac:dyDescent="0.25">
      <c r="B49" s="334" t="s">
        <v>35</v>
      </c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335"/>
      <c r="O49" s="336"/>
    </row>
    <row r="50" spans="2:15" ht="12.75" hidden="1" thickBot="1" x14ac:dyDescent="0.25">
      <c r="B50" s="87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88"/>
    </row>
    <row r="51" spans="2:15" ht="12.75" thickBot="1" x14ac:dyDescent="0.25">
      <c r="B51" s="331" t="s">
        <v>36</v>
      </c>
      <c r="C51" s="332"/>
      <c r="D51" s="332"/>
      <c r="E51" s="332"/>
      <c r="F51" s="332"/>
      <c r="G51" s="332"/>
      <c r="H51" s="333"/>
      <c r="I51" s="337" t="s">
        <v>37</v>
      </c>
      <c r="J51" s="338"/>
      <c r="K51" s="338"/>
      <c r="L51" s="338"/>
      <c r="M51" s="338"/>
      <c r="N51" s="338"/>
      <c r="O51" s="339"/>
    </row>
    <row r="52" spans="2:15" ht="25.5" customHeight="1" x14ac:dyDescent="0.2">
      <c r="B52" s="235" t="str">
        <f t="shared" ref="B52:B55" si="4">C21</f>
        <v>Informes financieros mensuales, de viabilidad y avance financiero de obras, y presupuestos.</v>
      </c>
      <c r="C52" s="236"/>
      <c r="D52" s="236"/>
      <c r="E52" s="236"/>
      <c r="F52" s="236"/>
      <c r="G52" s="236"/>
      <c r="H52" s="237"/>
      <c r="I52" s="235" t="s">
        <v>233</v>
      </c>
      <c r="J52" s="236"/>
      <c r="K52" s="236"/>
      <c r="L52" s="236"/>
      <c r="M52" s="236"/>
      <c r="N52" s="236"/>
      <c r="O52" s="237"/>
    </row>
    <row r="53" spans="2:15" ht="12" x14ac:dyDescent="0.2">
      <c r="B53" s="322" t="str">
        <f t="shared" si="4"/>
        <v>Verificación del uso de bienes y del avance financiero de obras y proyectos.</v>
      </c>
      <c r="C53" s="323"/>
      <c r="D53" s="323"/>
      <c r="E53" s="323"/>
      <c r="F53" s="323"/>
      <c r="G53" s="323"/>
      <c r="H53" s="324"/>
      <c r="I53" s="325"/>
      <c r="J53" s="326"/>
      <c r="K53" s="326"/>
      <c r="L53" s="326"/>
      <c r="M53" s="326"/>
      <c r="N53" s="326"/>
      <c r="O53" s="327"/>
    </row>
    <row r="54" spans="2:15" ht="12" x14ac:dyDescent="0.2">
      <c r="B54" s="322" t="str">
        <f t="shared" si="4"/>
        <v>Supervisión y revisión de los procesos de adquisición.</v>
      </c>
      <c r="C54" s="323"/>
      <c r="D54" s="323"/>
      <c r="E54" s="323"/>
      <c r="F54" s="323"/>
      <c r="G54" s="323"/>
      <c r="H54" s="324"/>
      <c r="I54" s="325"/>
      <c r="J54" s="326"/>
      <c r="K54" s="326"/>
      <c r="L54" s="326"/>
      <c r="M54" s="326"/>
      <c r="N54" s="326"/>
      <c r="O54" s="327"/>
    </row>
    <row r="55" spans="2:15" ht="12" x14ac:dyDescent="0.2">
      <c r="B55" s="322" t="str">
        <f t="shared" si="4"/>
        <v>Supervisión y determinación de la viabilidad financiera de los proyectos.</v>
      </c>
      <c r="C55" s="323"/>
      <c r="D55" s="323"/>
      <c r="E55" s="323"/>
      <c r="F55" s="323"/>
      <c r="G55" s="323"/>
      <c r="H55" s="324"/>
      <c r="I55" s="325"/>
      <c r="J55" s="326"/>
      <c r="K55" s="326"/>
      <c r="L55" s="326"/>
      <c r="M55" s="326"/>
      <c r="N55" s="326"/>
      <c r="O55" s="327"/>
    </row>
    <row r="56" spans="2:15" ht="12" x14ac:dyDescent="0.2">
      <c r="B56" s="322">
        <f t="shared" ref="B56" si="5">C25</f>
        <v>0</v>
      </c>
      <c r="C56" s="323"/>
      <c r="D56" s="323"/>
      <c r="E56" s="323"/>
      <c r="F56" s="323"/>
      <c r="G56" s="323"/>
      <c r="H56" s="324"/>
      <c r="I56" s="325"/>
      <c r="J56" s="326"/>
      <c r="K56" s="326"/>
      <c r="L56" s="326"/>
      <c r="M56" s="326"/>
      <c r="N56" s="326"/>
      <c r="O56" s="327"/>
    </row>
    <row r="57" spans="2:15" ht="12.75" thickBot="1" x14ac:dyDescent="0.25">
      <c r="B57" s="343">
        <f t="shared" ref="B57" si="6">C26</f>
        <v>0</v>
      </c>
      <c r="C57" s="344"/>
      <c r="D57" s="344"/>
      <c r="E57" s="344"/>
      <c r="F57" s="344"/>
      <c r="G57" s="344"/>
      <c r="H57" s="345"/>
      <c r="I57" s="346"/>
      <c r="J57" s="347"/>
      <c r="K57" s="347"/>
      <c r="L57" s="347"/>
      <c r="M57" s="347"/>
      <c r="N57" s="347"/>
      <c r="O57" s="348"/>
    </row>
    <row r="58" spans="2:15" ht="25.5" customHeight="1" thickBot="1" x14ac:dyDescent="0.25">
      <c r="B58" s="340" t="s">
        <v>183</v>
      </c>
      <c r="C58" s="341"/>
      <c r="D58" s="341"/>
      <c r="E58" s="341"/>
      <c r="F58" s="341"/>
      <c r="G58" s="341"/>
      <c r="H58" s="341"/>
      <c r="I58" s="341"/>
      <c r="J58" s="341"/>
      <c r="K58" s="341"/>
      <c r="L58" s="341"/>
      <c r="M58" s="341"/>
      <c r="N58" s="341"/>
      <c r="O58" s="342"/>
    </row>
    <row r="59" spans="2:15" ht="15.75" thickBot="1" x14ac:dyDescent="0.25">
      <c r="B59" s="328" t="s">
        <v>38</v>
      </c>
      <c r="C59" s="329"/>
      <c r="D59" s="329"/>
      <c r="E59" s="329"/>
      <c r="F59" s="329"/>
      <c r="G59" s="329"/>
      <c r="H59" s="329"/>
      <c r="I59" s="329"/>
      <c r="J59" s="329"/>
      <c r="K59" s="329"/>
      <c r="L59" s="329"/>
      <c r="M59" s="329"/>
      <c r="N59" s="329"/>
      <c r="O59" s="330"/>
    </row>
    <row r="60" spans="2:15" ht="12.75" hidden="1" thickBot="1" x14ac:dyDescent="0.25">
      <c r="B60" s="85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86"/>
    </row>
    <row r="61" spans="2:15" ht="26.25" customHeight="1" thickBot="1" x14ac:dyDescent="0.25">
      <c r="B61" s="232" t="s">
        <v>39</v>
      </c>
      <c r="C61" s="233"/>
      <c r="D61" s="233"/>
      <c r="E61" s="233"/>
      <c r="F61" s="233"/>
      <c r="G61" s="233"/>
      <c r="H61" s="234"/>
      <c r="I61" s="337" t="s">
        <v>40</v>
      </c>
      <c r="J61" s="338"/>
      <c r="K61" s="338"/>
      <c r="L61" s="338"/>
      <c r="M61" s="338"/>
      <c r="N61" s="338"/>
      <c r="O61" s="339"/>
    </row>
    <row r="62" spans="2:15" ht="13.5" thickBot="1" x14ac:dyDescent="0.25">
      <c r="B62" s="355" t="s">
        <v>211</v>
      </c>
      <c r="C62" s="356"/>
      <c r="D62" s="356"/>
      <c r="E62" s="356"/>
      <c r="F62" s="356"/>
      <c r="G62" s="356"/>
      <c r="H62" s="357"/>
      <c r="I62" s="355" t="s">
        <v>234</v>
      </c>
      <c r="J62" s="356"/>
      <c r="K62" s="356"/>
      <c r="L62" s="356"/>
      <c r="M62" s="356"/>
      <c r="N62" s="356"/>
      <c r="O62" s="357"/>
    </row>
    <row r="63" spans="2:15" ht="15.75" thickBot="1" x14ac:dyDescent="0.25">
      <c r="B63" s="328" t="s">
        <v>41</v>
      </c>
      <c r="C63" s="329"/>
      <c r="D63" s="329"/>
      <c r="E63" s="329"/>
      <c r="F63" s="329"/>
      <c r="G63" s="329"/>
      <c r="H63" s="329"/>
      <c r="I63" s="329"/>
      <c r="J63" s="329"/>
      <c r="K63" s="329"/>
      <c r="L63" s="329"/>
      <c r="M63" s="329"/>
      <c r="N63" s="329"/>
      <c r="O63" s="330"/>
    </row>
    <row r="64" spans="2:15" ht="12.75" hidden="1" thickBot="1" x14ac:dyDescent="0.25">
      <c r="B64" s="85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86"/>
    </row>
    <row r="65" spans="2:15" ht="12.75" thickBot="1" x14ac:dyDescent="0.25">
      <c r="B65" s="331" t="s">
        <v>42</v>
      </c>
      <c r="C65" s="332"/>
      <c r="D65" s="332"/>
      <c r="E65" s="332"/>
      <c r="F65" s="332"/>
      <c r="G65" s="332"/>
      <c r="H65" s="333"/>
      <c r="I65" s="331" t="s">
        <v>43</v>
      </c>
      <c r="J65" s="332"/>
      <c r="K65" s="332"/>
      <c r="L65" s="332"/>
      <c r="M65" s="332"/>
      <c r="N65" s="332"/>
      <c r="O65" s="333"/>
    </row>
    <row r="66" spans="2:15" ht="12" x14ac:dyDescent="0.2">
      <c r="B66" s="349" t="s">
        <v>44</v>
      </c>
      <c r="C66" s="350"/>
      <c r="D66" s="350"/>
      <c r="E66" s="350"/>
      <c r="F66" s="350"/>
      <c r="G66" s="350"/>
      <c r="H66" s="351"/>
      <c r="I66" s="352" t="s">
        <v>214</v>
      </c>
      <c r="J66" s="353"/>
      <c r="K66" s="353"/>
      <c r="L66" s="353"/>
      <c r="M66" s="353"/>
      <c r="N66" s="353"/>
      <c r="O66" s="354"/>
    </row>
    <row r="67" spans="2:15" ht="24.75" customHeight="1" thickBot="1" x14ac:dyDescent="0.25">
      <c r="B67" s="205" t="s">
        <v>45</v>
      </c>
      <c r="C67" s="206"/>
      <c r="D67" s="206"/>
      <c r="E67" s="206"/>
      <c r="F67" s="206"/>
      <c r="G67" s="206"/>
      <c r="H67" s="207"/>
      <c r="I67" s="208" t="s">
        <v>235</v>
      </c>
      <c r="J67" s="209"/>
      <c r="K67" s="209"/>
      <c r="L67" s="209"/>
      <c r="M67" s="209"/>
      <c r="N67" s="209"/>
      <c r="O67" s="210"/>
    </row>
    <row r="68" spans="2:15" ht="15.75" hidden="1" customHeight="1" thickBot="1" x14ac:dyDescent="0.25">
      <c r="B68" s="199"/>
      <c r="C68" s="200"/>
      <c r="D68" s="200"/>
      <c r="E68" s="200"/>
      <c r="F68" s="200"/>
      <c r="G68" s="200"/>
      <c r="H68" s="201"/>
      <c r="I68" s="202"/>
      <c r="J68" s="203"/>
      <c r="K68" s="203"/>
      <c r="L68" s="203"/>
      <c r="M68" s="203"/>
      <c r="N68" s="203"/>
      <c r="O68" s="204"/>
    </row>
    <row r="71" spans="2:15" x14ac:dyDescent="0.2">
      <c r="I71" s="175"/>
    </row>
  </sheetData>
  <mergeCells count="96">
    <mergeCell ref="B66:H66"/>
    <mergeCell ref="I66:O66"/>
    <mergeCell ref="B59:O59"/>
    <mergeCell ref="B62:H62"/>
    <mergeCell ref="I62:O62"/>
    <mergeCell ref="B61:H61"/>
    <mergeCell ref="I61:O61"/>
    <mergeCell ref="F24:J24"/>
    <mergeCell ref="I56:O56"/>
    <mergeCell ref="B63:O63"/>
    <mergeCell ref="B65:H65"/>
    <mergeCell ref="I65:O65"/>
    <mergeCell ref="C46:I46"/>
    <mergeCell ref="B49:O49"/>
    <mergeCell ref="B51:H51"/>
    <mergeCell ref="I51:O51"/>
    <mergeCell ref="B58:O58"/>
    <mergeCell ref="B55:H55"/>
    <mergeCell ref="I55:O55"/>
    <mergeCell ref="B57:H57"/>
    <mergeCell ref="I57:O57"/>
    <mergeCell ref="B52:H52"/>
    <mergeCell ref="I52:O52"/>
    <mergeCell ref="B53:H53"/>
    <mergeCell ref="I53:O53"/>
    <mergeCell ref="B54:H54"/>
    <mergeCell ref="I54:O54"/>
    <mergeCell ref="B56:H56"/>
    <mergeCell ref="C8:H8"/>
    <mergeCell ref="J8:O8"/>
    <mergeCell ref="C9:H9"/>
    <mergeCell ref="C10:D10"/>
    <mergeCell ref="B11:C11"/>
    <mergeCell ref="D11:F11"/>
    <mergeCell ref="I11:O13"/>
    <mergeCell ref="B12:C12"/>
    <mergeCell ref="D12:H12"/>
    <mergeCell ref="B13:C13"/>
    <mergeCell ref="B6:O6"/>
    <mergeCell ref="B2:D2"/>
    <mergeCell ref="E2:L2"/>
    <mergeCell ref="M2:O2"/>
    <mergeCell ref="B3:O3"/>
    <mergeCell ref="B4:O4"/>
    <mergeCell ref="C21:E21"/>
    <mergeCell ref="F21:J21"/>
    <mergeCell ref="C22:E22"/>
    <mergeCell ref="F22:J22"/>
    <mergeCell ref="B39:O39"/>
    <mergeCell ref="C23:E23"/>
    <mergeCell ref="F23:J23"/>
    <mergeCell ref="C24:E24"/>
    <mergeCell ref="B32:H32"/>
    <mergeCell ref="I32:O32"/>
    <mergeCell ref="C25:E25"/>
    <mergeCell ref="F25:J25"/>
    <mergeCell ref="C26:E26"/>
    <mergeCell ref="F26:J26"/>
    <mergeCell ref="C27:E27"/>
    <mergeCell ref="F27:J27"/>
    <mergeCell ref="B18:O18"/>
    <mergeCell ref="D13:F13"/>
    <mergeCell ref="B19:O19"/>
    <mergeCell ref="C20:E20"/>
    <mergeCell ref="F20:J20"/>
    <mergeCell ref="B14:O14"/>
    <mergeCell ref="B15:O15"/>
    <mergeCell ref="B17:O17"/>
    <mergeCell ref="J46:O46"/>
    <mergeCell ref="C43:I43"/>
    <mergeCell ref="B28:O28"/>
    <mergeCell ref="B29:O29"/>
    <mergeCell ref="B30:O30"/>
    <mergeCell ref="B33:H33"/>
    <mergeCell ref="I33:O33"/>
    <mergeCell ref="C44:I44"/>
    <mergeCell ref="C45:I45"/>
    <mergeCell ref="J43:O43"/>
    <mergeCell ref="J44:O44"/>
    <mergeCell ref="J45:O45"/>
    <mergeCell ref="B67:H67"/>
    <mergeCell ref="I67:O67"/>
    <mergeCell ref="B34:H34"/>
    <mergeCell ref="I34:O34"/>
    <mergeCell ref="C35:H35"/>
    <mergeCell ref="J35:O35"/>
    <mergeCell ref="C47:I47"/>
    <mergeCell ref="J47:O47"/>
    <mergeCell ref="C36:H36"/>
    <mergeCell ref="C37:H37"/>
    <mergeCell ref="K37:L37"/>
    <mergeCell ref="M37:O37"/>
    <mergeCell ref="J41:O41"/>
    <mergeCell ref="B41:I41"/>
    <mergeCell ref="C42:I42"/>
    <mergeCell ref="J42:O42"/>
  </mergeCells>
  <pageMargins left="0.70866141732283472" right="0.31496062992125984" top="0.74803149606299213" bottom="0.74803149606299213" header="0.31496062992125984" footer="0.31496062992125984"/>
  <pageSetup paperSize="9" scale="7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'Base de Datos'!$C$4:$C$6</xm:f>
          </x14:formula1>
          <xm:sqref>C10:D10</xm:sqref>
        </x14:dataValidation>
        <x14:dataValidation type="list" allowBlank="1" showInputMessage="1" showErrorMessage="1">
          <x14:formula1>
            <xm:f>'Base de Datos'!$D$4:$D$10</xm:f>
          </x14:formula1>
          <xm:sqref>D12:H12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view="pageBreakPreview" topLeftCell="B39" zoomScaleNormal="100" zoomScaleSheetLayoutView="100" workbookViewId="0">
      <selection activeCell="B19" sqref="B19:G19"/>
    </sheetView>
  </sheetViews>
  <sheetFormatPr baseColWidth="10" defaultColWidth="11.42578125" defaultRowHeight="15" x14ac:dyDescent="0.25"/>
  <cols>
    <col min="1" max="1" width="0" hidden="1" customWidth="1"/>
    <col min="2" max="2" width="10.42578125" customWidth="1"/>
    <col min="3" max="3" width="10.140625" customWidth="1"/>
    <col min="4" max="6" width="6.28515625" customWidth="1"/>
    <col min="7" max="7" width="8.42578125" customWidth="1"/>
    <col min="8" max="8" width="13.42578125" customWidth="1"/>
    <col min="9" max="9" width="16.5703125" customWidth="1"/>
    <col min="10" max="10" width="12" customWidth="1"/>
    <col min="11" max="11" width="5.7109375" customWidth="1"/>
    <col min="12" max="12" width="22.140625" customWidth="1"/>
    <col min="13" max="14" width="5.7109375" customWidth="1"/>
    <col min="15" max="15" width="6.7109375" customWidth="1"/>
  </cols>
  <sheetData>
    <row r="1" spans="1:15" ht="15.75" hidden="1" thickBot="1" x14ac:dyDescent="0.3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</row>
    <row r="2" spans="1:15" ht="66" customHeight="1" thickBot="1" x14ac:dyDescent="0.3">
      <c r="A2" s="1"/>
      <c r="B2" s="406"/>
      <c r="C2" s="407"/>
      <c r="D2" s="407"/>
      <c r="E2" s="295" t="s">
        <v>175</v>
      </c>
      <c r="F2" s="296"/>
      <c r="G2" s="296"/>
      <c r="H2" s="296"/>
      <c r="I2" s="296"/>
      <c r="J2" s="296"/>
      <c r="K2" s="296"/>
      <c r="L2" s="296"/>
      <c r="M2" s="407"/>
      <c r="N2" s="407"/>
      <c r="O2" s="408"/>
    </row>
    <row r="3" spans="1:15" ht="15.75" thickBot="1" x14ac:dyDescent="0.3">
      <c r="A3" s="1"/>
      <c r="B3" s="388" t="s">
        <v>46</v>
      </c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90"/>
    </row>
    <row r="4" spans="1:15" ht="15.75" hidden="1" thickBot="1" x14ac:dyDescent="0.3">
      <c r="A4" s="1"/>
      <c r="B4" s="91"/>
      <c r="C4" s="13"/>
      <c r="D4" s="13"/>
      <c r="E4" s="13"/>
      <c r="F4" s="13"/>
      <c r="G4" s="13"/>
      <c r="H4" s="13"/>
      <c r="I4" s="14"/>
      <c r="J4" s="14"/>
      <c r="K4" s="14"/>
      <c r="L4" s="14"/>
      <c r="M4" s="14"/>
      <c r="N4" s="14"/>
      <c r="O4" s="92"/>
    </row>
    <row r="5" spans="1:15" ht="15.75" thickBot="1" x14ac:dyDescent="0.3">
      <c r="A5" s="1"/>
      <c r="B5" s="409" t="s">
        <v>47</v>
      </c>
      <c r="C5" s="410"/>
      <c r="D5" s="410"/>
      <c r="E5" s="410"/>
      <c r="F5" s="410"/>
      <c r="G5" s="411"/>
      <c r="H5" s="409" t="s">
        <v>48</v>
      </c>
      <c r="I5" s="410"/>
      <c r="J5" s="410"/>
      <c r="K5" s="410"/>
      <c r="L5" s="411"/>
      <c r="M5" s="337" t="s">
        <v>49</v>
      </c>
      <c r="N5" s="338"/>
      <c r="O5" s="339"/>
    </row>
    <row r="6" spans="1:15" ht="15.75" thickBot="1" x14ac:dyDescent="0.3">
      <c r="A6" s="1"/>
      <c r="B6" s="412"/>
      <c r="C6" s="413"/>
      <c r="D6" s="413"/>
      <c r="E6" s="413"/>
      <c r="F6" s="413"/>
      <c r="G6" s="414"/>
      <c r="H6" s="412"/>
      <c r="I6" s="413"/>
      <c r="J6" s="413"/>
      <c r="K6" s="413"/>
      <c r="L6" s="414"/>
      <c r="M6" s="157" t="s">
        <v>50</v>
      </c>
      <c r="N6" s="157" t="s">
        <v>51</v>
      </c>
      <c r="O6" s="158" t="s">
        <v>52</v>
      </c>
    </row>
    <row r="7" spans="1:15" x14ac:dyDescent="0.25">
      <c r="A7" s="1"/>
      <c r="B7" s="364" t="s">
        <v>215</v>
      </c>
      <c r="C7" s="365"/>
      <c r="D7" s="365"/>
      <c r="E7" s="365"/>
      <c r="F7" s="365"/>
      <c r="G7" s="366"/>
      <c r="H7" s="373" t="s">
        <v>216</v>
      </c>
      <c r="I7" s="374"/>
      <c r="J7" s="374"/>
      <c r="K7" s="374"/>
      <c r="L7" s="375"/>
      <c r="M7" s="189"/>
      <c r="N7" s="189" t="s">
        <v>206</v>
      </c>
      <c r="O7" s="189"/>
    </row>
    <row r="8" spans="1:15" x14ac:dyDescent="0.25">
      <c r="A8" s="1"/>
      <c r="B8" s="364" t="s">
        <v>217</v>
      </c>
      <c r="C8" s="365"/>
      <c r="D8" s="365"/>
      <c r="E8" s="365"/>
      <c r="F8" s="365"/>
      <c r="G8" s="366"/>
      <c r="H8" s="418" t="s">
        <v>218</v>
      </c>
      <c r="I8" s="419"/>
      <c r="J8" s="419"/>
      <c r="K8" s="419"/>
      <c r="L8" s="420"/>
      <c r="M8" s="190" t="s">
        <v>206</v>
      </c>
      <c r="N8" s="190"/>
      <c r="O8" s="190"/>
    </row>
    <row r="9" spans="1:15" ht="15.75" customHeight="1" x14ac:dyDescent="0.25">
      <c r="A9" s="1"/>
      <c r="B9" s="421" t="s">
        <v>207</v>
      </c>
      <c r="C9" s="422"/>
      <c r="D9" s="422"/>
      <c r="E9" s="422"/>
      <c r="F9" s="422"/>
      <c r="G9" s="423"/>
      <c r="H9" s="424" t="s">
        <v>208</v>
      </c>
      <c r="I9" s="425"/>
      <c r="J9" s="425"/>
      <c r="K9" s="425"/>
      <c r="L9" s="426"/>
      <c r="M9" s="16"/>
      <c r="N9" s="17" t="s">
        <v>206</v>
      </c>
      <c r="O9" s="16"/>
    </row>
    <row r="10" spans="1:15" ht="15.75" thickBot="1" x14ac:dyDescent="0.3">
      <c r="A10" s="1"/>
      <c r="B10" s="376"/>
      <c r="C10" s="377"/>
      <c r="D10" s="377"/>
      <c r="E10" s="377"/>
      <c r="F10" s="377"/>
      <c r="G10" s="378"/>
      <c r="H10" s="376"/>
      <c r="I10" s="377"/>
      <c r="J10" s="377"/>
      <c r="K10" s="377"/>
      <c r="L10" s="378"/>
      <c r="M10" s="18"/>
      <c r="N10" s="19"/>
      <c r="O10" s="20"/>
    </row>
    <row r="11" spans="1:15" ht="18.75" customHeight="1" x14ac:dyDescent="0.25">
      <c r="A11" s="1"/>
      <c r="B11" s="382" t="s">
        <v>187</v>
      </c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4"/>
    </row>
    <row r="12" spans="1:15" ht="21" hidden="1" customHeight="1" thickBot="1" x14ac:dyDescent="0.3">
      <c r="A12" s="1"/>
      <c r="B12" s="415"/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6"/>
      <c r="O12" s="417"/>
    </row>
    <row r="13" spans="1:15" s="71" customFormat="1" ht="15.75" thickBot="1" x14ac:dyDescent="0.3">
      <c r="A13" s="1"/>
      <c r="B13" s="388" t="s">
        <v>53</v>
      </c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  <c r="N13" s="389"/>
      <c r="O13" s="390"/>
    </row>
    <row r="14" spans="1:15" ht="15.75" hidden="1" thickBot="1" x14ac:dyDescent="0.3">
      <c r="B14" s="85"/>
      <c r="C14" s="69"/>
      <c r="D14" s="69"/>
      <c r="E14" s="69"/>
      <c r="F14" s="69"/>
      <c r="G14" s="21"/>
      <c r="H14" s="21"/>
      <c r="I14" s="21"/>
      <c r="J14" s="21"/>
      <c r="K14" s="21"/>
      <c r="L14" s="21"/>
      <c r="M14" s="21"/>
      <c r="N14" s="21"/>
      <c r="O14" s="93"/>
    </row>
    <row r="15" spans="1:15" ht="15.75" thickBot="1" x14ac:dyDescent="0.3">
      <c r="B15" s="409" t="s">
        <v>47</v>
      </c>
      <c r="C15" s="410"/>
      <c r="D15" s="410"/>
      <c r="E15" s="410"/>
      <c r="F15" s="410"/>
      <c r="G15" s="411"/>
      <c r="H15" s="409" t="s">
        <v>48</v>
      </c>
      <c r="I15" s="410"/>
      <c r="J15" s="410"/>
      <c r="K15" s="410"/>
      <c r="L15" s="411"/>
      <c r="M15" s="337" t="s">
        <v>49</v>
      </c>
      <c r="N15" s="338"/>
      <c r="O15" s="339"/>
    </row>
    <row r="16" spans="1:15" ht="15.75" thickBot="1" x14ac:dyDescent="0.3">
      <c r="B16" s="412"/>
      <c r="C16" s="413"/>
      <c r="D16" s="413"/>
      <c r="E16" s="413"/>
      <c r="F16" s="413"/>
      <c r="G16" s="414"/>
      <c r="H16" s="412"/>
      <c r="I16" s="413"/>
      <c r="J16" s="413"/>
      <c r="K16" s="413"/>
      <c r="L16" s="414"/>
      <c r="M16" s="157" t="s">
        <v>50</v>
      </c>
      <c r="N16" s="157" t="s">
        <v>51</v>
      </c>
      <c r="O16" s="158" t="s">
        <v>52</v>
      </c>
    </row>
    <row r="17" spans="2:15" ht="27" customHeight="1" x14ac:dyDescent="0.25">
      <c r="B17" s="358" t="s">
        <v>209</v>
      </c>
      <c r="C17" s="359"/>
      <c r="D17" s="359"/>
      <c r="E17" s="359"/>
      <c r="F17" s="359"/>
      <c r="G17" s="360"/>
      <c r="H17" s="361" t="s">
        <v>210</v>
      </c>
      <c r="I17" s="362"/>
      <c r="J17" s="362"/>
      <c r="K17" s="362"/>
      <c r="L17" s="363"/>
      <c r="M17" s="15"/>
      <c r="N17" s="17" t="s">
        <v>206</v>
      </c>
      <c r="O17" s="22"/>
    </row>
    <row r="18" spans="2:15" ht="39" customHeight="1" x14ac:dyDescent="0.25">
      <c r="B18" s="364" t="s">
        <v>219</v>
      </c>
      <c r="C18" s="365"/>
      <c r="D18" s="365"/>
      <c r="E18" s="365"/>
      <c r="F18" s="365"/>
      <c r="G18" s="366"/>
      <c r="H18" s="367" t="s">
        <v>220</v>
      </c>
      <c r="I18" s="368"/>
      <c r="J18" s="368"/>
      <c r="K18" s="368"/>
      <c r="L18" s="369"/>
      <c r="M18" s="193" t="s">
        <v>206</v>
      </c>
      <c r="N18" s="190"/>
      <c r="O18" s="190"/>
    </row>
    <row r="19" spans="2:15" ht="38.25" customHeight="1" x14ac:dyDescent="0.25">
      <c r="B19" s="364" t="s">
        <v>221</v>
      </c>
      <c r="C19" s="365"/>
      <c r="D19" s="365"/>
      <c r="E19" s="365"/>
      <c r="F19" s="365"/>
      <c r="G19" s="366"/>
      <c r="H19" s="373" t="s">
        <v>222</v>
      </c>
      <c r="I19" s="374"/>
      <c r="J19" s="374"/>
      <c r="K19" s="374"/>
      <c r="L19" s="375"/>
      <c r="M19" s="191"/>
      <c r="N19" s="192" t="s">
        <v>206</v>
      </c>
      <c r="O19" s="192"/>
    </row>
    <row r="20" spans="2:15" ht="15.75" thickBot="1" x14ac:dyDescent="0.3">
      <c r="B20" s="376"/>
      <c r="C20" s="377"/>
      <c r="D20" s="377"/>
      <c r="E20" s="377"/>
      <c r="F20" s="377"/>
      <c r="G20" s="378"/>
      <c r="H20" s="379"/>
      <c r="I20" s="380"/>
      <c r="J20" s="380"/>
      <c r="K20" s="380"/>
      <c r="L20" s="381"/>
      <c r="M20" s="19"/>
      <c r="N20" s="19"/>
      <c r="O20" s="19"/>
    </row>
    <row r="21" spans="2:15" ht="19.5" customHeight="1" x14ac:dyDescent="0.25">
      <c r="B21" s="382" t="s">
        <v>188</v>
      </c>
      <c r="C21" s="383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4"/>
    </row>
    <row r="22" spans="2:15" hidden="1" x14ac:dyDescent="0.25">
      <c r="B22" s="385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7"/>
    </row>
    <row r="23" spans="2:15" hidden="1" x14ac:dyDescent="0.25">
      <c r="B23" s="85"/>
      <c r="C23" s="69"/>
      <c r="D23" s="69"/>
      <c r="E23" s="69"/>
      <c r="F23" s="69"/>
      <c r="G23" s="21"/>
      <c r="H23" s="21"/>
      <c r="I23" s="21"/>
      <c r="J23" s="21"/>
      <c r="K23" s="21"/>
      <c r="L23" s="21"/>
      <c r="M23" s="21"/>
      <c r="N23" s="21"/>
      <c r="O23" s="93"/>
    </row>
    <row r="24" spans="2:15" ht="15.75" thickBot="1" x14ac:dyDescent="0.3">
      <c r="B24" s="388" t="s">
        <v>54</v>
      </c>
      <c r="C24" s="389"/>
      <c r="D24" s="389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90"/>
    </row>
    <row r="25" spans="2:15" ht="15.75" hidden="1" thickBot="1" x14ac:dyDescent="0.3">
      <c r="B25" s="141"/>
      <c r="C25" s="142"/>
      <c r="D25" s="142"/>
      <c r="E25" s="142"/>
      <c r="F25" s="142"/>
      <c r="G25" s="143"/>
      <c r="H25" s="143"/>
      <c r="I25" s="143"/>
      <c r="J25" s="143"/>
      <c r="K25" s="143"/>
      <c r="L25" s="143"/>
      <c r="M25" s="143"/>
      <c r="N25" s="143"/>
      <c r="O25" s="144"/>
    </row>
    <row r="26" spans="2:15" ht="15.75" thickBot="1" x14ac:dyDescent="0.3">
      <c r="B26" s="391" t="s">
        <v>55</v>
      </c>
      <c r="C26" s="392"/>
      <c r="D26" s="392"/>
      <c r="E26" s="392"/>
      <c r="F26" s="392"/>
      <c r="G26" s="393"/>
      <c r="H26" s="391" t="s">
        <v>56</v>
      </c>
      <c r="I26" s="392"/>
      <c r="J26" s="393"/>
      <c r="K26" s="391" t="s">
        <v>57</v>
      </c>
      <c r="L26" s="392"/>
      <c r="M26" s="392"/>
      <c r="N26" s="392"/>
      <c r="O26" s="393"/>
    </row>
    <row r="27" spans="2:15" ht="15.75" thickBot="1" x14ac:dyDescent="0.3">
      <c r="B27" s="394" t="s">
        <v>58</v>
      </c>
      <c r="C27" s="395"/>
      <c r="D27" s="395"/>
      <c r="E27" s="395"/>
      <c r="F27" s="395"/>
      <c r="G27" s="396"/>
      <c r="H27" s="331"/>
      <c r="I27" s="332"/>
      <c r="J27" s="333"/>
      <c r="K27" s="331"/>
      <c r="L27" s="332"/>
      <c r="M27" s="332"/>
      <c r="N27" s="332"/>
      <c r="O27" s="333"/>
    </row>
    <row r="28" spans="2:15" ht="25.5" customHeight="1" x14ac:dyDescent="0.25">
      <c r="B28" s="235" t="str">
        <f>'Descripcion 1'!I52</f>
        <v>Presupuestos, procesos de adquisición y métodos de cálculo y avance financiero de proyectos.</v>
      </c>
      <c r="C28" s="236"/>
      <c r="D28" s="236"/>
      <c r="E28" s="236"/>
      <c r="F28" s="236"/>
      <c r="G28" s="237"/>
      <c r="H28" s="352" t="s">
        <v>206</v>
      </c>
      <c r="I28" s="353"/>
      <c r="J28" s="354"/>
      <c r="K28" s="352"/>
      <c r="L28" s="353"/>
      <c r="M28" s="353"/>
      <c r="N28" s="353"/>
      <c r="O28" s="354"/>
    </row>
    <row r="29" spans="2:15" x14ac:dyDescent="0.25">
      <c r="B29" s="325">
        <f>'Descripcion 1'!I53</f>
        <v>0</v>
      </c>
      <c r="C29" s="326"/>
      <c r="D29" s="326"/>
      <c r="E29" s="326"/>
      <c r="F29" s="326"/>
      <c r="G29" s="327"/>
      <c r="H29" s="370"/>
      <c r="I29" s="371"/>
      <c r="J29" s="372"/>
      <c r="K29" s="370"/>
      <c r="L29" s="371"/>
      <c r="M29" s="371"/>
      <c r="N29" s="371"/>
      <c r="O29" s="372"/>
    </row>
    <row r="30" spans="2:15" x14ac:dyDescent="0.25">
      <c r="B30" s="325">
        <f>'Descripcion 1'!I54</f>
        <v>0</v>
      </c>
      <c r="C30" s="326"/>
      <c r="D30" s="326"/>
      <c r="E30" s="326"/>
      <c r="F30" s="326"/>
      <c r="G30" s="327"/>
      <c r="H30" s="370"/>
      <c r="I30" s="371"/>
      <c r="J30" s="372"/>
      <c r="K30" s="370"/>
      <c r="L30" s="371"/>
      <c r="M30" s="371"/>
      <c r="N30" s="371"/>
      <c r="O30" s="372"/>
    </row>
    <row r="31" spans="2:15" x14ac:dyDescent="0.25">
      <c r="B31" s="325">
        <f>'Descripcion 1'!I55</f>
        <v>0</v>
      </c>
      <c r="C31" s="326"/>
      <c r="D31" s="326"/>
      <c r="E31" s="326"/>
      <c r="F31" s="326"/>
      <c r="G31" s="327"/>
      <c r="H31" s="370"/>
      <c r="I31" s="371"/>
      <c r="J31" s="372"/>
      <c r="K31" s="370"/>
      <c r="L31" s="371"/>
      <c r="M31" s="371"/>
      <c r="N31" s="371"/>
      <c r="O31" s="372"/>
    </row>
    <row r="32" spans="2:15" x14ac:dyDescent="0.25">
      <c r="B32" s="427">
        <f>'Descripcion 1'!I57</f>
        <v>0</v>
      </c>
      <c r="C32" s="428"/>
      <c r="D32" s="428"/>
      <c r="E32" s="428"/>
      <c r="F32" s="428"/>
      <c r="G32" s="429"/>
      <c r="H32" s="430"/>
      <c r="I32" s="431"/>
      <c r="J32" s="432"/>
      <c r="K32" s="430"/>
      <c r="L32" s="431"/>
      <c r="M32" s="431"/>
      <c r="N32" s="431"/>
      <c r="O32" s="432"/>
    </row>
    <row r="33" spans="2:15" x14ac:dyDescent="0.25">
      <c r="B33" s="427">
        <f>'Descripcion 1'!I58</f>
        <v>0</v>
      </c>
      <c r="C33" s="428"/>
      <c r="D33" s="428"/>
      <c r="E33" s="428"/>
      <c r="F33" s="428"/>
      <c r="G33" s="429"/>
      <c r="H33" s="370"/>
      <c r="I33" s="371"/>
      <c r="J33" s="372"/>
      <c r="K33" s="370"/>
      <c r="L33" s="371"/>
      <c r="M33" s="371"/>
      <c r="N33" s="371"/>
      <c r="O33" s="372"/>
    </row>
    <row r="34" spans="2:15" ht="15.75" thickBot="1" x14ac:dyDescent="0.3">
      <c r="B34" s="325">
        <f>'Descripcion 1'!I58</f>
        <v>0</v>
      </c>
      <c r="C34" s="326"/>
      <c r="D34" s="326"/>
      <c r="E34" s="326"/>
      <c r="F34" s="326"/>
      <c r="G34" s="327"/>
      <c r="H34" s="370"/>
      <c r="I34" s="371"/>
      <c r="J34" s="372"/>
      <c r="K34" s="370"/>
      <c r="L34" s="371"/>
      <c r="M34" s="371"/>
      <c r="N34" s="371"/>
      <c r="O34" s="372"/>
    </row>
    <row r="35" spans="2:15" ht="15.75" thickBot="1" x14ac:dyDescent="0.3">
      <c r="B35" s="394" t="s">
        <v>59</v>
      </c>
      <c r="C35" s="395"/>
      <c r="D35" s="395"/>
      <c r="E35" s="395"/>
      <c r="F35" s="395"/>
      <c r="G35" s="396"/>
      <c r="H35" s="397"/>
      <c r="I35" s="398"/>
      <c r="J35" s="399"/>
      <c r="K35" s="397"/>
      <c r="L35" s="398"/>
      <c r="M35" s="398"/>
      <c r="N35" s="398"/>
      <c r="O35" s="399"/>
    </row>
    <row r="36" spans="2:15" ht="15.75" thickBot="1" x14ac:dyDescent="0.3">
      <c r="B36" s="433" t="str">
        <f>'Descripcion 1'!I62</f>
        <v>Finanzas, Economía, Administración o similares</v>
      </c>
      <c r="C36" s="434"/>
      <c r="D36" s="434"/>
      <c r="E36" s="434"/>
      <c r="F36" s="434"/>
      <c r="G36" s="435"/>
      <c r="H36" s="403" t="s">
        <v>206</v>
      </c>
      <c r="I36" s="404"/>
      <c r="J36" s="405"/>
      <c r="K36" s="403"/>
      <c r="L36" s="404"/>
      <c r="M36" s="404"/>
      <c r="N36" s="404"/>
      <c r="O36" s="405"/>
    </row>
    <row r="37" spans="2:15" ht="15.75" thickBot="1" x14ac:dyDescent="0.3">
      <c r="B37" s="394" t="s">
        <v>60</v>
      </c>
      <c r="C37" s="395"/>
      <c r="D37" s="395"/>
      <c r="E37" s="395"/>
      <c r="F37" s="395"/>
      <c r="G37" s="396"/>
      <c r="H37" s="397"/>
      <c r="I37" s="398"/>
      <c r="J37" s="399"/>
      <c r="K37" s="397"/>
      <c r="L37" s="398"/>
      <c r="M37" s="398"/>
      <c r="N37" s="398"/>
      <c r="O37" s="399"/>
    </row>
    <row r="38" spans="2:15" ht="26.25" customHeight="1" thickBot="1" x14ac:dyDescent="0.3">
      <c r="B38" s="400" t="str">
        <f>'Descripcion 1'!I67</f>
        <v>Supervisión y ejecución de presupuestos, procesos de adquisición y procesos financieros de proyectos en GADs.</v>
      </c>
      <c r="C38" s="401"/>
      <c r="D38" s="401"/>
      <c r="E38" s="401"/>
      <c r="F38" s="401"/>
      <c r="G38" s="402"/>
      <c r="H38" s="403" t="s">
        <v>206</v>
      </c>
      <c r="I38" s="404"/>
      <c r="J38" s="405"/>
      <c r="K38" s="403"/>
      <c r="L38" s="404"/>
      <c r="M38" s="404"/>
      <c r="N38" s="404"/>
      <c r="O38" s="405"/>
    </row>
    <row r="39" spans="2:15" ht="15.75" thickBot="1" x14ac:dyDescent="0.3">
      <c r="B39" s="394" t="s">
        <v>61</v>
      </c>
      <c r="C39" s="395"/>
      <c r="D39" s="395"/>
      <c r="E39" s="395"/>
      <c r="F39" s="395"/>
      <c r="G39" s="396"/>
      <c r="H39" s="397"/>
      <c r="I39" s="398"/>
      <c r="J39" s="399"/>
      <c r="K39" s="397"/>
      <c r="L39" s="398"/>
      <c r="M39" s="398"/>
      <c r="N39" s="398"/>
      <c r="O39" s="399"/>
    </row>
    <row r="40" spans="2:15" x14ac:dyDescent="0.25">
      <c r="B40" s="436" t="str">
        <f>B7</f>
        <v>Organización de sistemas</v>
      </c>
      <c r="C40" s="437"/>
      <c r="D40" s="437"/>
      <c r="E40" s="437"/>
      <c r="F40" s="437"/>
      <c r="G40" s="438"/>
      <c r="H40" s="352" t="s">
        <v>206</v>
      </c>
      <c r="I40" s="353"/>
      <c r="J40" s="354"/>
      <c r="K40" s="352"/>
      <c r="L40" s="353"/>
      <c r="M40" s="353"/>
      <c r="N40" s="353"/>
      <c r="O40" s="354"/>
    </row>
    <row r="41" spans="2:15" x14ac:dyDescent="0.25">
      <c r="B41" s="325" t="str">
        <f t="shared" ref="B41:B43" si="0">B8</f>
        <v>Inspección de productos o servicios</v>
      </c>
      <c r="C41" s="326"/>
      <c r="D41" s="326"/>
      <c r="E41" s="326"/>
      <c r="F41" s="326"/>
      <c r="G41" s="327"/>
      <c r="H41" s="370" t="s">
        <v>206</v>
      </c>
      <c r="I41" s="371"/>
      <c r="J41" s="372"/>
      <c r="K41" s="370"/>
      <c r="L41" s="371"/>
      <c r="M41" s="371"/>
      <c r="N41" s="371"/>
      <c r="O41" s="372"/>
    </row>
    <row r="42" spans="2:15" x14ac:dyDescent="0.25">
      <c r="B42" s="325" t="str">
        <f t="shared" si="0"/>
        <v>Juicio y toma de decisiones</v>
      </c>
      <c r="C42" s="326"/>
      <c r="D42" s="326"/>
      <c r="E42" s="326"/>
      <c r="F42" s="326"/>
      <c r="G42" s="327"/>
      <c r="H42" s="370" t="s">
        <v>206</v>
      </c>
      <c r="I42" s="371"/>
      <c r="J42" s="372"/>
      <c r="K42" s="370"/>
      <c r="L42" s="371"/>
      <c r="M42" s="371"/>
      <c r="N42" s="371"/>
      <c r="O42" s="372"/>
    </row>
    <row r="43" spans="2:15" ht="15.75" thickBot="1" x14ac:dyDescent="0.3">
      <c r="B43" s="427">
        <f t="shared" si="0"/>
        <v>0</v>
      </c>
      <c r="C43" s="428"/>
      <c r="D43" s="428"/>
      <c r="E43" s="428"/>
      <c r="F43" s="428"/>
      <c r="G43" s="429"/>
      <c r="H43" s="370"/>
      <c r="I43" s="371"/>
      <c r="J43" s="372"/>
      <c r="K43" s="370"/>
      <c r="L43" s="371"/>
      <c r="M43" s="371"/>
      <c r="N43" s="371"/>
      <c r="O43" s="372"/>
    </row>
    <row r="44" spans="2:15" ht="15.75" thickBot="1" x14ac:dyDescent="0.3">
      <c r="B44" s="394" t="s">
        <v>62</v>
      </c>
      <c r="C44" s="395"/>
      <c r="D44" s="395"/>
      <c r="E44" s="395"/>
      <c r="F44" s="395"/>
      <c r="G44" s="396"/>
      <c r="H44" s="397"/>
      <c r="I44" s="398"/>
      <c r="J44" s="399"/>
      <c r="K44" s="397"/>
      <c r="L44" s="398"/>
      <c r="M44" s="398"/>
      <c r="N44" s="398"/>
      <c r="O44" s="399"/>
    </row>
    <row r="45" spans="2:15" x14ac:dyDescent="0.25">
      <c r="B45" s="436" t="str">
        <f>B17</f>
        <v>Orientación a los resultados</v>
      </c>
      <c r="C45" s="437"/>
      <c r="D45" s="437"/>
      <c r="E45" s="437"/>
      <c r="F45" s="437"/>
      <c r="G45" s="438"/>
      <c r="H45" s="352" t="s">
        <v>206</v>
      </c>
      <c r="I45" s="353"/>
      <c r="J45" s="354"/>
      <c r="K45" s="352"/>
      <c r="L45" s="353"/>
      <c r="M45" s="353"/>
      <c r="N45" s="353"/>
      <c r="O45" s="354"/>
    </row>
    <row r="46" spans="2:15" x14ac:dyDescent="0.25">
      <c r="B46" s="325" t="str">
        <f t="shared" ref="B46:B48" si="1">B18</f>
        <v>Orientación al servicio</v>
      </c>
      <c r="C46" s="326"/>
      <c r="D46" s="326"/>
      <c r="E46" s="326"/>
      <c r="F46" s="326"/>
      <c r="G46" s="327"/>
      <c r="H46" s="370" t="s">
        <v>206</v>
      </c>
      <c r="I46" s="371"/>
      <c r="J46" s="372"/>
      <c r="K46" s="370"/>
      <c r="L46" s="371"/>
      <c r="M46" s="371"/>
      <c r="N46" s="371"/>
      <c r="O46" s="372"/>
    </row>
    <row r="47" spans="2:15" x14ac:dyDescent="0.25">
      <c r="B47" s="325" t="str">
        <f t="shared" si="1"/>
        <v>Iniciativa</v>
      </c>
      <c r="C47" s="326"/>
      <c r="D47" s="326"/>
      <c r="E47" s="326"/>
      <c r="F47" s="326"/>
      <c r="G47" s="327"/>
      <c r="H47" s="370" t="s">
        <v>206</v>
      </c>
      <c r="I47" s="371"/>
      <c r="J47" s="372"/>
      <c r="K47" s="370"/>
      <c r="L47" s="371"/>
      <c r="M47" s="371"/>
      <c r="N47" s="371"/>
      <c r="O47" s="372"/>
    </row>
    <row r="48" spans="2:15" x14ac:dyDescent="0.25">
      <c r="B48" s="325">
        <f t="shared" si="1"/>
        <v>0</v>
      </c>
      <c r="C48" s="326"/>
      <c r="D48" s="326"/>
      <c r="E48" s="326"/>
      <c r="F48" s="326"/>
      <c r="G48" s="327"/>
      <c r="H48" s="370"/>
      <c r="I48" s="371"/>
      <c r="J48" s="372"/>
      <c r="K48" s="370"/>
      <c r="L48" s="371"/>
      <c r="M48" s="371"/>
      <c r="N48" s="371"/>
      <c r="O48" s="372"/>
    </row>
    <row r="49" spans="2:15" x14ac:dyDescent="0.25">
      <c r="B49" s="444" t="s">
        <v>63</v>
      </c>
      <c r="C49" s="445"/>
      <c r="D49" s="445"/>
      <c r="E49" s="445"/>
      <c r="F49" s="445"/>
      <c r="G49" s="445"/>
      <c r="H49" s="445"/>
      <c r="I49" s="445"/>
      <c r="J49" s="445"/>
      <c r="K49" s="445"/>
      <c r="L49" s="445"/>
      <c r="M49" s="445"/>
      <c r="N49" s="445"/>
      <c r="O49" s="446"/>
    </row>
    <row r="50" spans="2:15" ht="15.75" thickBot="1" x14ac:dyDescent="0.3">
      <c r="B50" s="447" t="s">
        <v>64</v>
      </c>
      <c r="C50" s="448"/>
      <c r="D50" s="448"/>
      <c r="E50" s="448"/>
      <c r="F50" s="448"/>
      <c r="G50" s="440"/>
      <c r="H50" s="439" t="s">
        <v>65</v>
      </c>
      <c r="I50" s="440"/>
      <c r="J50" s="441" t="s">
        <v>66</v>
      </c>
      <c r="K50" s="442"/>
      <c r="L50" s="442"/>
      <c r="M50" s="442"/>
      <c r="N50" s="442"/>
      <c r="O50" s="443"/>
    </row>
    <row r="51" spans="2:15" ht="15.75" thickBot="1" x14ac:dyDescent="0.3">
      <c r="B51" s="465" t="s">
        <v>67</v>
      </c>
      <c r="C51" s="467" t="s">
        <v>68</v>
      </c>
      <c r="D51" s="469" t="s">
        <v>69</v>
      </c>
      <c r="E51" s="470"/>
      <c r="F51" s="470"/>
      <c r="G51" s="471"/>
      <c r="H51" s="465" t="s">
        <v>70</v>
      </c>
      <c r="I51" s="465" t="s">
        <v>71</v>
      </c>
      <c r="J51" s="454" t="s">
        <v>72</v>
      </c>
      <c r="K51" s="455"/>
      <c r="L51" s="454" t="s">
        <v>73</v>
      </c>
      <c r="M51" s="458"/>
      <c r="N51" s="458"/>
      <c r="O51" s="455"/>
    </row>
    <row r="52" spans="2:15" ht="23.25" customHeight="1" thickBot="1" x14ac:dyDescent="0.3">
      <c r="B52" s="466"/>
      <c r="C52" s="468"/>
      <c r="D52" s="460" t="s">
        <v>74</v>
      </c>
      <c r="E52" s="461"/>
      <c r="F52" s="460" t="s">
        <v>75</v>
      </c>
      <c r="G52" s="461"/>
      <c r="H52" s="466"/>
      <c r="I52" s="466"/>
      <c r="J52" s="456"/>
      <c r="K52" s="457"/>
      <c r="L52" s="456"/>
      <c r="M52" s="459"/>
      <c r="N52" s="459"/>
      <c r="O52" s="457"/>
    </row>
    <row r="53" spans="2:15" ht="15.75" thickBot="1" x14ac:dyDescent="0.3">
      <c r="B53" s="23">
        <f>'Base de Datos'!H24</f>
        <v>140</v>
      </c>
      <c r="C53" s="24">
        <f>'Base de Datos'!G25</f>
        <v>70</v>
      </c>
      <c r="D53" s="462">
        <f>'Base de Datos'!G26</f>
        <v>60</v>
      </c>
      <c r="E53" s="463"/>
      <c r="F53" s="462">
        <f>'Base de Datos'!G27</f>
        <v>60</v>
      </c>
      <c r="G53" s="463"/>
      <c r="H53" s="23">
        <f>'Base de Datos'!G28</f>
        <v>60</v>
      </c>
      <c r="I53" s="23">
        <f>'Base de Datos'!G29</f>
        <v>60</v>
      </c>
      <c r="J53" s="462">
        <f>'Base de Datos'!G30</f>
        <v>150</v>
      </c>
      <c r="K53" s="463"/>
      <c r="L53" s="462">
        <f>'Base de Datos'!G31</f>
        <v>80</v>
      </c>
      <c r="M53" s="464"/>
      <c r="N53" s="464"/>
      <c r="O53" s="463"/>
    </row>
    <row r="54" spans="2:15" ht="15.75" hidden="1" thickBot="1" x14ac:dyDescent="0.3">
      <c r="B54" s="85"/>
      <c r="C54" s="69"/>
      <c r="D54" s="69"/>
      <c r="E54" s="69"/>
      <c r="F54" s="69"/>
      <c r="G54" s="449"/>
      <c r="H54" s="449"/>
      <c r="I54" s="449"/>
      <c r="J54" s="449"/>
      <c r="K54" s="449"/>
      <c r="L54" s="449"/>
      <c r="M54" s="449"/>
      <c r="N54" s="449"/>
      <c r="O54" s="450"/>
    </row>
    <row r="55" spans="2:15" ht="15.75" thickBot="1" x14ac:dyDescent="0.3">
      <c r="B55" s="451" t="s">
        <v>76</v>
      </c>
      <c r="C55" s="452"/>
      <c r="D55" s="452"/>
      <c r="E55" s="452"/>
      <c r="F55" s="453"/>
      <c r="G55" s="451" t="s">
        <v>77</v>
      </c>
      <c r="H55" s="452"/>
      <c r="I55" s="453"/>
      <c r="J55" s="451" t="s">
        <v>78</v>
      </c>
      <c r="K55" s="452"/>
      <c r="L55" s="452"/>
      <c r="M55" s="452"/>
      <c r="N55" s="452"/>
      <c r="O55" s="453"/>
    </row>
    <row r="56" spans="2:15" ht="15.75" thickBot="1" x14ac:dyDescent="0.3">
      <c r="B56" s="159" t="s">
        <v>79</v>
      </c>
      <c r="C56" s="76"/>
      <c r="D56" s="76"/>
      <c r="E56" s="76"/>
      <c r="F56" s="76"/>
      <c r="G56" s="160" t="s">
        <v>79</v>
      </c>
      <c r="H56" s="76"/>
      <c r="I56" s="76"/>
      <c r="J56" s="160" t="s">
        <v>79</v>
      </c>
      <c r="K56" s="76"/>
      <c r="L56" s="76"/>
      <c r="M56" s="76"/>
      <c r="N56" s="76"/>
      <c r="O56" s="77"/>
    </row>
    <row r="57" spans="2:15" x14ac:dyDescent="0.25">
      <c r="B57" s="159" t="s">
        <v>80</v>
      </c>
      <c r="C57" s="79"/>
      <c r="D57" s="79"/>
      <c r="E57" s="79"/>
      <c r="F57" s="79"/>
      <c r="G57" s="160" t="s">
        <v>80</v>
      </c>
      <c r="H57" s="79"/>
      <c r="I57" s="79"/>
      <c r="J57" s="160" t="s">
        <v>80</v>
      </c>
      <c r="K57" s="79"/>
      <c r="L57" s="79"/>
      <c r="M57" s="79"/>
      <c r="N57" s="79"/>
      <c r="O57" s="80"/>
    </row>
    <row r="58" spans="2:15" ht="15.75" thickBot="1" x14ac:dyDescent="0.3">
      <c r="B58" s="78"/>
      <c r="C58" s="83"/>
      <c r="D58" s="83"/>
      <c r="E58" s="83"/>
      <c r="F58" s="84"/>
      <c r="G58" s="78"/>
      <c r="H58" s="81"/>
      <c r="I58" s="82"/>
      <c r="J58" s="78"/>
      <c r="K58" s="81"/>
      <c r="L58" s="81"/>
      <c r="M58" s="81"/>
      <c r="N58" s="81"/>
      <c r="O58" s="82"/>
    </row>
    <row r="59" spans="2:15" ht="15.75" thickBot="1" x14ac:dyDescent="0.3">
      <c r="B59" s="163" t="s">
        <v>81</v>
      </c>
      <c r="C59" s="75"/>
      <c r="D59" s="76"/>
      <c r="E59" s="76"/>
      <c r="F59" s="77"/>
      <c r="G59" s="162" t="s">
        <v>81</v>
      </c>
      <c r="H59" s="76"/>
      <c r="I59" s="76"/>
      <c r="J59" s="161" t="s">
        <v>81</v>
      </c>
      <c r="K59" s="76"/>
      <c r="L59" s="76"/>
      <c r="M59" s="76"/>
      <c r="N59" s="76"/>
      <c r="O59" s="77"/>
    </row>
  </sheetData>
  <mergeCells count="122">
    <mergeCell ref="G54:O54"/>
    <mergeCell ref="B55:F55"/>
    <mergeCell ref="G55:I55"/>
    <mergeCell ref="J55:O55"/>
    <mergeCell ref="J51:K52"/>
    <mergeCell ref="L51:O52"/>
    <mergeCell ref="D52:E52"/>
    <mergeCell ref="F52:G52"/>
    <mergeCell ref="D53:E53"/>
    <mergeCell ref="F53:G53"/>
    <mergeCell ref="J53:K53"/>
    <mergeCell ref="L53:O53"/>
    <mergeCell ref="B51:B52"/>
    <mergeCell ref="C51:C52"/>
    <mergeCell ref="D51:G51"/>
    <mergeCell ref="H51:H52"/>
    <mergeCell ref="I51:I52"/>
    <mergeCell ref="H50:I50"/>
    <mergeCell ref="J50:O50"/>
    <mergeCell ref="B46:G46"/>
    <mergeCell ref="H46:J46"/>
    <mergeCell ref="K46:O46"/>
    <mergeCell ref="B47:G47"/>
    <mergeCell ref="H47:J47"/>
    <mergeCell ref="K47:O47"/>
    <mergeCell ref="B44:G44"/>
    <mergeCell ref="H44:J44"/>
    <mergeCell ref="K44:O44"/>
    <mergeCell ref="B45:G45"/>
    <mergeCell ref="H45:J45"/>
    <mergeCell ref="K45:O45"/>
    <mergeCell ref="B48:G48"/>
    <mergeCell ref="H48:J48"/>
    <mergeCell ref="K48:O48"/>
    <mergeCell ref="B49:O49"/>
    <mergeCell ref="B50:G50"/>
    <mergeCell ref="B42:G42"/>
    <mergeCell ref="H42:J42"/>
    <mergeCell ref="K42:O42"/>
    <mergeCell ref="B43:G43"/>
    <mergeCell ref="H43:J43"/>
    <mergeCell ref="K43:O43"/>
    <mergeCell ref="B40:G40"/>
    <mergeCell ref="H40:J40"/>
    <mergeCell ref="K40:O40"/>
    <mergeCell ref="B41:G41"/>
    <mergeCell ref="H41:J41"/>
    <mergeCell ref="K41:O41"/>
    <mergeCell ref="B35:G35"/>
    <mergeCell ref="H35:J35"/>
    <mergeCell ref="K35:O35"/>
    <mergeCell ref="B36:G36"/>
    <mergeCell ref="H36:J36"/>
    <mergeCell ref="K36:O36"/>
    <mergeCell ref="B34:G34"/>
    <mergeCell ref="H34:J34"/>
    <mergeCell ref="K34:O34"/>
    <mergeCell ref="B32:G32"/>
    <mergeCell ref="H32:J32"/>
    <mergeCell ref="K32:O32"/>
    <mergeCell ref="B33:G33"/>
    <mergeCell ref="H33:J33"/>
    <mergeCell ref="K33:O33"/>
    <mergeCell ref="B30:G30"/>
    <mergeCell ref="H30:J30"/>
    <mergeCell ref="K30:O30"/>
    <mergeCell ref="B31:G31"/>
    <mergeCell ref="H31:J31"/>
    <mergeCell ref="K31:O31"/>
    <mergeCell ref="B2:D2"/>
    <mergeCell ref="E2:L2"/>
    <mergeCell ref="M2:O2"/>
    <mergeCell ref="B13:O13"/>
    <mergeCell ref="B15:G16"/>
    <mergeCell ref="H15:L16"/>
    <mergeCell ref="B3:O3"/>
    <mergeCell ref="B5:G6"/>
    <mergeCell ref="H5:L6"/>
    <mergeCell ref="M5:O5"/>
    <mergeCell ref="B7:G7"/>
    <mergeCell ref="H7:L7"/>
    <mergeCell ref="B11:O11"/>
    <mergeCell ref="B12:O12"/>
    <mergeCell ref="B8:G8"/>
    <mergeCell ref="H8:L8"/>
    <mergeCell ref="B9:G9"/>
    <mergeCell ref="H9:L9"/>
    <mergeCell ref="B10:G10"/>
    <mergeCell ref="H10:L10"/>
    <mergeCell ref="M15:O15"/>
    <mergeCell ref="B37:G37"/>
    <mergeCell ref="H37:J37"/>
    <mergeCell ref="K37:O37"/>
    <mergeCell ref="B38:G38"/>
    <mergeCell ref="H38:J38"/>
    <mergeCell ref="K38:O38"/>
    <mergeCell ref="B39:G39"/>
    <mergeCell ref="H39:J39"/>
    <mergeCell ref="K39:O39"/>
    <mergeCell ref="B17:G17"/>
    <mergeCell ref="H17:L17"/>
    <mergeCell ref="B18:G18"/>
    <mergeCell ref="H18:L18"/>
    <mergeCell ref="H28:J28"/>
    <mergeCell ref="K28:O28"/>
    <mergeCell ref="B29:G29"/>
    <mergeCell ref="H29:J29"/>
    <mergeCell ref="K29:O29"/>
    <mergeCell ref="B19:G19"/>
    <mergeCell ref="H19:L19"/>
    <mergeCell ref="B20:G20"/>
    <mergeCell ref="H20:L20"/>
    <mergeCell ref="B21:O21"/>
    <mergeCell ref="B22:O22"/>
    <mergeCell ref="B24:O24"/>
    <mergeCell ref="B26:G26"/>
    <mergeCell ref="H26:J26"/>
    <mergeCell ref="K26:O26"/>
    <mergeCell ref="B27:G27"/>
    <mergeCell ref="H27:J27"/>
    <mergeCell ref="K27:O27"/>
    <mergeCell ref="B28:G28"/>
  </mergeCells>
  <pageMargins left="0.70866141732283472" right="0.31496062992125984" top="0.74803149606299213" bottom="0.74803149606299213" header="0.31496062992125984" footer="0.31496062992125984"/>
  <pageSetup scale="7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4"/>
  <sheetViews>
    <sheetView topLeftCell="B19" zoomScaleNormal="100" workbookViewId="0">
      <selection activeCell="S39" sqref="S39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hidden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6"/>
      <c r="T1" s="26"/>
      <c r="U1" s="26"/>
      <c r="V1" s="26"/>
      <c r="W1" s="26"/>
      <c r="X1" s="26"/>
      <c r="Y1" s="25"/>
      <c r="Z1" s="25"/>
    </row>
    <row r="2" spans="1:26" ht="74.25" customHeight="1" thickBot="1" x14ac:dyDescent="0.3">
      <c r="A2" s="25"/>
      <c r="B2" s="499"/>
      <c r="C2" s="497"/>
      <c r="D2" s="495" t="s">
        <v>143</v>
      </c>
      <c r="E2" s="496"/>
      <c r="F2" s="496"/>
      <c r="G2" s="496"/>
      <c r="H2" s="496"/>
      <c r="I2" s="496"/>
      <c r="J2" s="496"/>
      <c r="K2" s="496"/>
      <c r="L2" s="496"/>
      <c r="M2" s="496"/>
      <c r="N2" s="497"/>
      <c r="O2" s="497"/>
      <c r="P2" s="497"/>
      <c r="Q2" s="498"/>
      <c r="R2" s="25"/>
      <c r="S2" s="26"/>
      <c r="T2" s="26"/>
      <c r="U2" s="26"/>
      <c r="V2" s="26"/>
      <c r="W2" s="26"/>
      <c r="X2" s="26"/>
      <c r="Y2" s="25"/>
      <c r="Z2" s="25"/>
    </row>
    <row r="3" spans="1:26" ht="17.25" hidden="1" customHeight="1" x14ac:dyDescent="0.35">
      <c r="A3" s="25"/>
      <c r="B3" s="31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34"/>
      <c r="R3" s="25"/>
      <c r="S3" s="26"/>
      <c r="T3" s="26"/>
      <c r="U3" s="26"/>
      <c r="V3" s="26"/>
      <c r="W3" s="26"/>
      <c r="X3" s="26"/>
      <c r="Y3" s="25"/>
      <c r="Z3" s="25"/>
    </row>
    <row r="4" spans="1:26" ht="12" hidden="1" customHeight="1" x14ac:dyDescent="0.3">
      <c r="A4" s="25"/>
      <c r="B4" s="31"/>
      <c r="C4" s="486" t="s">
        <v>82</v>
      </c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34"/>
      <c r="R4" s="25"/>
      <c r="S4" s="26"/>
      <c r="T4" s="26"/>
      <c r="U4" s="26"/>
      <c r="V4" s="26"/>
      <c r="W4" s="26"/>
      <c r="X4" s="26"/>
      <c r="Y4" s="25"/>
      <c r="Z4" s="25"/>
    </row>
    <row r="5" spans="1:26" ht="12.75" hidden="1" customHeight="1" x14ac:dyDescent="0.3">
      <c r="A5" s="25"/>
      <c r="B5" s="31"/>
      <c r="C5" s="486" t="s">
        <v>83</v>
      </c>
      <c r="D5" s="486"/>
      <c r="E5" s="486"/>
      <c r="F5" s="486"/>
      <c r="G5" s="486"/>
      <c r="H5" s="486"/>
      <c r="I5" s="486"/>
      <c r="J5" s="486"/>
      <c r="K5" s="486"/>
      <c r="L5" s="486"/>
      <c r="M5" s="486"/>
      <c r="N5" s="486"/>
      <c r="O5" s="486"/>
      <c r="P5" s="486"/>
      <c r="Q5" s="34"/>
      <c r="R5" s="25"/>
      <c r="S5" s="26"/>
      <c r="T5" s="26"/>
      <c r="U5" s="26"/>
      <c r="V5" s="26"/>
      <c r="W5" s="26"/>
      <c r="X5" s="26"/>
      <c r="Y5" s="25"/>
      <c r="Z5" s="25"/>
    </row>
    <row r="6" spans="1:26" ht="15.75" hidden="1" thickBot="1" x14ac:dyDescent="0.3">
      <c r="A6" s="25"/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  <c r="R6" s="25"/>
      <c r="S6" s="26"/>
      <c r="T6" s="26"/>
      <c r="U6" s="26"/>
      <c r="V6" s="26"/>
      <c r="W6" s="26"/>
      <c r="X6" s="26"/>
      <c r="Y6" s="25"/>
      <c r="Z6" s="25"/>
    </row>
    <row r="7" spans="1:26" x14ac:dyDescent="0.25">
      <c r="A7" s="27"/>
      <c r="B7" s="145"/>
      <c r="C7" s="487" t="s">
        <v>84</v>
      </c>
      <c r="D7" s="487"/>
      <c r="E7" s="487"/>
      <c r="F7" s="487"/>
      <c r="G7" s="487"/>
      <c r="H7" s="487"/>
      <c r="I7" s="487"/>
      <c r="J7" s="487"/>
      <c r="K7" s="487"/>
      <c r="L7" s="487"/>
      <c r="M7" s="487"/>
      <c r="N7" s="487"/>
      <c r="O7" s="487"/>
      <c r="P7" s="487"/>
      <c r="Q7" s="146"/>
      <c r="R7" s="27"/>
      <c r="S7" s="28"/>
      <c r="T7" s="28"/>
      <c r="U7" s="28"/>
      <c r="V7" s="28"/>
      <c r="W7" s="28"/>
      <c r="X7" s="28"/>
      <c r="Y7" s="27"/>
      <c r="Z7" s="27"/>
    </row>
    <row r="8" spans="1:26" x14ac:dyDescent="0.25">
      <c r="A8" s="27"/>
      <c r="B8" s="477" t="s">
        <v>85</v>
      </c>
      <c r="C8" s="478"/>
      <c r="D8" s="488" t="str">
        <f>'Descripcion 1'!C8</f>
        <v>Gobierno Autónomo Descentralizado de la Provincia del Carchi</v>
      </c>
      <c r="E8" s="488"/>
      <c r="F8" s="488"/>
      <c r="G8" s="488"/>
      <c r="H8" s="488"/>
      <c r="I8" s="488"/>
      <c r="J8" s="488"/>
      <c r="K8" s="488"/>
      <c r="L8" s="488"/>
      <c r="M8" s="488"/>
      <c r="N8" s="488"/>
      <c r="O8" s="488"/>
      <c r="P8" s="488"/>
      <c r="Q8" s="29"/>
      <c r="R8" s="27"/>
      <c r="S8" s="28"/>
      <c r="T8" s="28"/>
      <c r="U8" s="28"/>
      <c r="V8" s="28"/>
      <c r="W8" s="28"/>
      <c r="X8" s="28"/>
      <c r="Y8" s="27"/>
      <c r="Z8" s="27"/>
    </row>
    <row r="9" spans="1:26" x14ac:dyDescent="0.25">
      <c r="A9" s="27"/>
      <c r="B9" s="477" t="s">
        <v>86</v>
      </c>
      <c r="C9" s="478"/>
      <c r="D9" s="489" t="str">
        <f>'Descripcion 1'!J8</f>
        <v>Dirección de Desarrollo Económico</v>
      </c>
      <c r="E9" s="489"/>
      <c r="F9" s="489"/>
      <c r="G9" s="489"/>
      <c r="H9" s="489"/>
      <c r="I9" s="489"/>
      <c r="J9" s="489"/>
      <c r="K9" s="489"/>
      <c r="L9" s="490"/>
      <c r="M9" s="489"/>
      <c r="N9" s="489"/>
      <c r="O9" s="489"/>
      <c r="P9" s="489"/>
      <c r="Q9" s="29"/>
      <c r="R9" s="27"/>
      <c r="S9" s="28"/>
      <c r="U9" s="28"/>
      <c r="V9" s="28"/>
      <c r="W9" s="28"/>
      <c r="X9" s="28"/>
      <c r="Y9" s="27"/>
      <c r="Z9" s="27"/>
    </row>
    <row r="10" spans="1:26" ht="15.75" customHeight="1" thickBot="1" x14ac:dyDescent="0.3">
      <c r="A10" s="27"/>
      <c r="B10" s="479" t="s">
        <v>87</v>
      </c>
      <c r="C10" s="480"/>
      <c r="D10" s="491" t="str">
        <f>+'Descripcion 1'!C9</f>
        <v xml:space="preserve">Analista Financiero </v>
      </c>
      <c r="E10" s="492"/>
      <c r="F10" s="492"/>
      <c r="G10" s="492"/>
      <c r="H10" s="492"/>
      <c r="I10" s="492"/>
      <c r="J10" s="492"/>
      <c r="K10" s="493"/>
      <c r="L10" s="164" t="s">
        <v>4</v>
      </c>
      <c r="M10" s="494" t="str">
        <f>+'Descripcion 1'!J9</f>
        <v>066</v>
      </c>
      <c r="N10" s="494"/>
      <c r="O10" s="494"/>
      <c r="P10" s="494"/>
      <c r="Q10" s="30"/>
      <c r="R10" s="27"/>
      <c r="S10" s="28"/>
      <c r="T10" s="28"/>
      <c r="U10" s="28"/>
      <c r="V10" s="28"/>
      <c r="W10" s="28"/>
      <c r="X10" s="28"/>
      <c r="Y10" s="27"/>
      <c r="Z10" s="27"/>
    </row>
    <row r="11" spans="1:26" ht="15.75" thickBot="1" x14ac:dyDescent="0.3">
      <c r="A11" s="25"/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4"/>
      <c r="R11" s="25"/>
      <c r="S11" s="26"/>
      <c r="T11" s="26"/>
      <c r="U11" s="26"/>
      <c r="V11" s="26"/>
      <c r="W11" s="26"/>
      <c r="X11" s="26"/>
      <c r="Y11" s="25"/>
      <c r="Z11" s="25"/>
    </row>
    <row r="12" spans="1:26" x14ac:dyDescent="0.25">
      <c r="A12" s="25"/>
      <c r="B12" s="147"/>
      <c r="C12" s="473" t="s">
        <v>88</v>
      </c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473"/>
      <c r="O12" s="473"/>
      <c r="P12" s="473"/>
      <c r="Q12" s="148"/>
      <c r="R12" s="25"/>
      <c r="S12" s="26"/>
      <c r="T12" s="26"/>
      <c r="U12" s="26"/>
      <c r="V12" s="26"/>
      <c r="W12" s="26"/>
      <c r="X12" s="26"/>
      <c r="Y12" s="25"/>
      <c r="Z12" s="25"/>
    </row>
    <row r="13" spans="1:26" ht="24" customHeight="1" x14ac:dyDescent="0.25">
      <c r="A13" s="25"/>
      <c r="B13" s="481" t="s">
        <v>89</v>
      </c>
      <c r="C13" s="482"/>
      <c r="D13" s="482"/>
      <c r="E13" s="482"/>
      <c r="F13" s="482"/>
      <c r="G13" s="482"/>
      <c r="H13" s="482"/>
      <c r="I13" s="483"/>
      <c r="J13" s="484" t="s">
        <v>90</v>
      </c>
      <c r="K13" s="482"/>
      <c r="L13" s="482"/>
      <c r="M13" s="482"/>
      <c r="N13" s="482"/>
      <c r="O13" s="482"/>
      <c r="P13" s="482"/>
      <c r="Q13" s="485"/>
      <c r="R13" s="25"/>
      <c r="S13" s="26"/>
      <c r="T13" s="26"/>
      <c r="U13" s="26"/>
      <c r="V13" s="26"/>
      <c r="W13" s="26"/>
      <c r="X13" s="26"/>
      <c r="Y13" s="25"/>
      <c r="Z13" s="25"/>
    </row>
    <row r="14" spans="1:26" ht="9.75" customHeight="1" x14ac:dyDescent="0.25">
      <c r="A14" s="25"/>
      <c r="B14" s="31"/>
      <c r="C14" s="35"/>
      <c r="D14" s="35"/>
      <c r="E14" s="35"/>
      <c r="F14" s="35"/>
      <c r="G14" s="35"/>
      <c r="H14" s="35"/>
      <c r="I14" s="36"/>
      <c r="J14" s="33"/>
      <c r="K14" s="33"/>
      <c r="L14" s="33"/>
      <c r="M14" s="33"/>
      <c r="N14" s="33"/>
      <c r="O14" s="33"/>
      <c r="P14" s="33"/>
      <c r="Q14" s="34"/>
      <c r="R14" s="25"/>
      <c r="S14" s="26"/>
      <c r="T14" s="26"/>
      <c r="U14" s="26"/>
      <c r="V14" s="26"/>
      <c r="W14" s="26"/>
      <c r="X14" s="26"/>
      <c r="Y14" s="25"/>
      <c r="Z14" s="25"/>
    </row>
    <row r="15" spans="1:26" x14ac:dyDescent="0.25">
      <c r="A15" s="25"/>
      <c r="B15" s="31"/>
      <c r="C15" s="35" t="s">
        <v>91</v>
      </c>
      <c r="D15" s="33"/>
      <c r="E15" s="35"/>
      <c r="F15" s="37"/>
      <c r="G15" s="33"/>
      <c r="H15" s="169"/>
      <c r="I15" s="39"/>
      <c r="J15" s="33"/>
      <c r="K15" s="40" t="s">
        <v>92</v>
      </c>
      <c r="L15" s="33"/>
      <c r="M15" s="33"/>
      <c r="N15" s="33"/>
      <c r="O15" s="33"/>
      <c r="P15" s="33"/>
      <c r="Q15" s="34"/>
      <c r="R15" s="25"/>
      <c r="S15" s="26"/>
      <c r="T15" s="26"/>
      <c r="U15" s="26"/>
      <c r="V15" s="26"/>
      <c r="W15" s="26"/>
      <c r="X15" s="26"/>
      <c r="Y15" s="25"/>
      <c r="Z15" s="25"/>
    </row>
    <row r="16" spans="1:26" x14ac:dyDescent="0.25">
      <c r="A16" s="25"/>
      <c r="B16" s="31"/>
      <c r="C16" s="35" t="s">
        <v>93</v>
      </c>
      <c r="D16" s="33"/>
      <c r="E16" s="35"/>
      <c r="F16" s="37"/>
      <c r="G16" s="33"/>
      <c r="H16" s="38"/>
      <c r="I16" s="39"/>
      <c r="J16" s="33"/>
      <c r="K16" s="35" t="s">
        <v>94</v>
      </c>
      <c r="L16" s="33"/>
      <c r="M16" s="35" t="s">
        <v>136</v>
      </c>
      <c r="N16" s="33"/>
      <c r="O16" s="33"/>
      <c r="P16" s="38"/>
      <c r="Q16" s="34"/>
      <c r="R16" s="25"/>
      <c r="S16" s="26"/>
      <c r="T16" s="26"/>
      <c r="U16" s="26"/>
      <c r="V16" s="26"/>
      <c r="W16" s="26"/>
      <c r="X16" s="26"/>
      <c r="Y16" s="25"/>
      <c r="Z16" s="25"/>
    </row>
    <row r="17" spans="1:26" x14ac:dyDescent="0.25">
      <c r="A17" s="25"/>
      <c r="B17" s="31"/>
      <c r="C17" s="35" t="s">
        <v>95</v>
      </c>
      <c r="D17" s="33"/>
      <c r="E17" s="35"/>
      <c r="F17" s="37"/>
      <c r="G17" s="33"/>
      <c r="H17" s="38"/>
      <c r="I17" s="39"/>
      <c r="J17" s="33"/>
      <c r="K17" s="35" t="s">
        <v>96</v>
      </c>
      <c r="L17" s="33"/>
      <c r="M17" s="35" t="s">
        <v>136</v>
      </c>
      <c r="N17" s="33"/>
      <c r="O17" s="33"/>
      <c r="P17" s="38"/>
      <c r="Q17" s="41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25">
      <c r="A18" s="25"/>
      <c r="B18" s="31"/>
      <c r="C18" s="35" t="s">
        <v>97</v>
      </c>
      <c r="D18" s="33"/>
      <c r="E18" s="35"/>
      <c r="F18" s="37"/>
      <c r="G18" s="33"/>
      <c r="H18" s="38"/>
      <c r="I18" s="39"/>
      <c r="J18" s="33"/>
      <c r="K18" s="35" t="s">
        <v>98</v>
      </c>
      <c r="L18" s="33"/>
      <c r="M18" s="35" t="s">
        <v>137</v>
      </c>
      <c r="N18" s="33"/>
      <c r="O18" s="33"/>
      <c r="P18" s="38"/>
      <c r="Q18" s="41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5">
      <c r="A19" s="25"/>
      <c r="B19" s="31"/>
      <c r="C19" s="35" t="s">
        <v>99</v>
      </c>
      <c r="D19" s="33"/>
      <c r="E19" s="35"/>
      <c r="F19" s="37"/>
      <c r="G19" s="33"/>
      <c r="H19" s="38" t="s">
        <v>157</v>
      </c>
      <c r="I19" s="39"/>
      <c r="J19" s="33"/>
      <c r="K19" s="40" t="s">
        <v>6</v>
      </c>
      <c r="L19" s="33"/>
      <c r="M19" s="35"/>
      <c r="N19" s="33"/>
      <c r="O19" s="33"/>
      <c r="P19" s="33"/>
      <c r="Q19" s="41"/>
      <c r="R19" s="25"/>
      <c r="S19" s="25"/>
      <c r="T19" s="25"/>
      <c r="U19" s="25"/>
      <c r="V19" s="25"/>
      <c r="W19" s="25"/>
      <c r="X19" s="25"/>
      <c r="Y19" s="25"/>
      <c r="Z19" s="25"/>
    </row>
    <row r="20" spans="1:26" x14ac:dyDescent="0.25">
      <c r="A20" s="25"/>
      <c r="B20" s="31"/>
      <c r="C20" s="35" t="s">
        <v>100</v>
      </c>
      <c r="D20" s="33"/>
      <c r="E20" s="35"/>
      <c r="F20" s="37"/>
      <c r="G20" s="33"/>
      <c r="H20" s="38"/>
      <c r="I20" s="39"/>
      <c r="J20" s="33"/>
      <c r="K20" s="35" t="s">
        <v>101</v>
      </c>
      <c r="L20" s="33"/>
      <c r="M20" s="35" t="s">
        <v>138</v>
      </c>
      <c r="N20" s="33"/>
      <c r="O20" s="33"/>
      <c r="P20" s="38"/>
      <c r="Q20" s="41"/>
      <c r="R20" s="25"/>
      <c r="S20" s="25"/>
      <c r="T20" s="25"/>
      <c r="U20" s="25"/>
      <c r="V20" s="25"/>
      <c r="W20" s="25"/>
      <c r="X20" s="25"/>
      <c r="Y20" s="25"/>
      <c r="Z20" s="25"/>
    </row>
    <row r="21" spans="1:26" x14ac:dyDescent="0.25">
      <c r="A21" s="25"/>
      <c r="B21" s="31"/>
      <c r="C21" s="35" t="s">
        <v>102</v>
      </c>
      <c r="D21" s="33"/>
      <c r="E21" s="35"/>
      <c r="F21" s="37"/>
      <c r="G21" s="33"/>
      <c r="H21" s="38"/>
      <c r="I21" s="39"/>
      <c r="J21" s="33"/>
      <c r="K21" s="35" t="s">
        <v>103</v>
      </c>
      <c r="L21" s="33"/>
      <c r="M21" s="35" t="s">
        <v>139</v>
      </c>
      <c r="N21" s="33"/>
      <c r="O21" s="33"/>
      <c r="P21" s="38" t="s">
        <v>157</v>
      </c>
      <c r="Q21" s="41"/>
      <c r="R21" s="25"/>
      <c r="S21" s="25"/>
      <c r="T21" s="25"/>
      <c r="U21" s="25"/>
      <c r="V21" s="25"/>
      <c r="W21" s="25"/>
      <c r="X21" s="25"/>
      <c r="Y21" s="25"/>
      <c r="Z21" s="25"/>
    </row>
    <row r="22" spans="1:26" x14ac:dyDescent="0.25">
      <c r="A22" s="25"/>
      <c r="B22" s="31"/>
      <c r="C22" s="33"/>
      <c r="D22" s="33"/>
      <c r="E22" s="33"/>
      <c r="F22" s="33"/>
      <c r="G22" s="33"/>
      <c r="H22" s="33"/>
      <c r="I22" s="39"/>
      <c r="J22" s="33"/>
      <c r="K22" s="35" t="s">
        <v>104</v>
      </c>
      <c r="L22" s="33"/>
      <c r="M22" s="35" t="s">
        <v>140</v>
      </c>
      <c r="N22" s="33"/>
      <c r="O22" s="33"/>
      <c r="P22" s="38"/>
      <c r="Q22" s="41"/>
      <c r="R22" s="25"/>
      <c r="S22" s="25"/>
      <c r="T22" s="25"/>
      <c r="U22" s="25"/>
      <c r="V22" s="25"/>
      <c r="W22" s="25"/>
      <c r="X22" s="25"/>
      <c r="Y22" s="25"/>
      <c r="Z22" s="25"/>
    </row>
    <row r="23" spans="1:26" x14ac:dyDescent="0.25">
      <c r="A23" s="25"/>
      <c r="B23" s="31"/>
      <c r="C23" s="35" t="s">
        <v>105</v>
      </c>
      <c r="D23" s="33"/>
      <c r="E23" s="35"/>
      <c r="F23" s="37"/>
      <c r="G23" s="33"/>
      <c r="H23" s="38"/>
      <c r="I23" s="39"/>
      <c r="J23" s="33"/>
      <c r="K23" s="35" t="s">
        <v>106</v>
      </c>
      <c r="L23" s="33"/>
      <c r="M23" s="35" t="s">
        <v>141</v>
      </c>
      <c r="N23" s="33"/>
      <c r="O23" s="33"/>
      <c r="P23" s="38"/>
      <c r="Q23" s="41"/>
      <c r="R23" s="25"/>
      <c r="S23" s="25"/>
      <c r="T23" s="25"/>
      <c r="U23" s="25"/>
      <c r="V23" s="25"/>
      <c r="W23" s="25"/>
      <c r="X23" s="25"/>
      <c r="Y23" s="25"/>
      <c r="Z23" s="25"/>
    </row>
    <row r="24" spans="1:26" x14ac:dyDescent="0.25">
      <c r="A24" s="25"/>
      <c r="B24" s="31"/>
      <c r="C24" s="35" t="s">
        <v>107</v>
      </c>
      <c r="D24" s="33"/>
      <c r="E24" s="35"/>
      <c r="F24" s="37"/>
      <c r="G24" s="33"/>
      <c r="H24" s="38"/>
      <c r="I24" s="39"/>
      <c r="J24" s="33"/>
      <c r="K24" s="40" t="s">
        <v>108</v>
      </c>
      <c r="L24" s="33"/>
      <c r="M24" s="35"/>
      <c r="N24" s="33"/>
      <c r="O24" s="33"/>
      <c r="P24" s="33"/>
      <c r="Q24" s="41"/>
      <c r="R24" s="25"/>
      <c r="S24" s="25"/>
      <c r="T24" s="25"/>
      <c r="U24" s="25"/>
      <c r="V24" s="25"/>
      <c r="W24" s="25"/>
      <c r="X24" s="25"/>
      <c r="Y24" s="25"/>
      <c r="Z24" s="25"/>
    </row>
    <row r="25" spans="1:26" x14ac:dyDescent="0.25">
      <c r="A25" s="25"/>
      <c r="B25" s="31"/>
      <c r="C25" s="35" t="s">
        <v>109</v>
      </c>
      <c r="D25" s="33"/>
      <c r="E25" s="35"/>
      <c r="F25" s="37"/>
      <c r="G25" s="33"/>
      <c r="H25" s="38"/>
      <c r="I25" s="36"/>
      <c r="J25" s="33"/>
      <c r="K25" s="35" t="s">
        <v>110</v>
      </c>
      <c r="L25" s="33"/>
      <c r="M25" s="35" t="s">
        <v>142</v>
      </c>
      <c r="N25" s="33"/>
      <c r="O25" s="33"/>
      <c r="P25" s="38"/>
      <c r="Q25" s="41"/>
      <c r="R25" s="25"/>
      <c r="S25" s="25"/>
      <c r="T25" s="25"/>
      <c r="U25" s="25"/>
      <c r="V25" s="25"/>
      <c r="W25" s="25"/>
      <c r="X25" s="25"/>
      <c r="Y25" s="25"/>
      <c r="Z25" s="25"/>
    </row>
    <row r="26" spans="1:26" x14ac:dyDescent="0.25">
      <c r="A26" s="25"/>
      <c r="B26" s="42"/>
      <c r="C26" s="43"/>
      <c r="D26" s="43"/>
      <c r="E26" s="43"/>
      <c r="F26" s="43"/>
      <c r="G26" s="43"/>
      <c r="H26" s="43"/>
      <c r="I26" s="44"/>
      <c r="J26" s="43"/>
      <c r="K26" s="43"/>
      <c r="L26" s="43"/>
      <c r="M26" s="43"/>
      <c r="N26" s="43"/>
      <c r="O26" s="43"/>
      <c r="P26" s="43"/>
      <c r="Q26" s="4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48" customHeight="1" x14ac:dyDescent="0.25">
      <c r="A27" s="25"/>
      <c r="B27" s="474" t="s">
        <v>111</v>
      </c>
      <c r="C27" s="475"/>
      <c r="D27" s="475"/>
      <c r="E27" s="475"/>
      <c r="F27" s="475"/>
      <c r="G27" s="475"/>
      <c r="H27" s="475"/>
      <c r="I27" s="475"/>
      <c r="J27" s="475" t="s">
        <v>112</v>
      </c>
      <c r="K27" s="475"/>
      <c r="L27" s="475"/>
      <c r="M27" s="475"/>
      <c r="N27" s="475"/>
      <c r="O27" s="475"/>
      <c r="P27" s="475"/>
      <c r="Q27" s="476"/>
      <c r="R27" s="25"/>
      <c r="S27" s="25"/>
      <c r="T27" s="25"/>
      <c r="U27" s="25"/>
      <c r="V27" s="25"/>
      <c r="W27" s="25"/>
      <c r="X27" s="25"/>
      <c r="Y27" s="25"/>
      <c r="Z27" s="25"/>
    </row>
    <row r="28" spans="1:26" x14ac:dyDescent="0.25">
      <c r="A28" s="25"/>
      <c r="B28" s="31"/>
      <c r="C28" s="33"/>
      <c r="D28" s="33"/>
      <c r="E28" s="33"/>
      <c r="F28" s="33"/>
      <c r="G28" s="33"/>
      <c r="H28" s="33"/>
      <c r="I28" s="36"/>
      <c r="J28" s="33"/>
      <c r="K28" s="33"/>
      <c r="L28" s="33"/>
      <c r="M28" s="33"/>
      <c r="N28" s="33"/>
      <c r="O28" s="33"/>
      <c r="P28" s="33"/>
      <c r="Q28" s="34"/>
      <c r="R28" s="25"/>
      <c r="S28" s="25"/>
      <c r="T28" s="25"/>
      <c r="U28" s="25"/>
      <c r="V28" s="25"/>
      <c r="W28" s="25"/>
      <c r="X28" s="25"/>
      <c r="Y28" s="25"/>
      <c r="Z28" s="25"/>
    </row>
    <row r="29" spans="1:26" x14ac:dyDescent="0.25">
      <c r="A29" s="25"/>
      <c r="B29" s="31"/>
      <c r="C29" s="33"/>
      <c r="D29" s="46">
        <v>1</v>
      </c>
      <c r="E29" s="46">
        <v>2</v>
      </c>
      <c r="F29" s="46">
        <v>3</v>
      </c>
      <c r="G29" s="46">
        <v>4</v>
      </c>
      <c r="H29" s="46">
        <v>5</v>
      </c>
      <c r="I29" s="36"/>
      <c r="J29" s="33"/>
      <c r="K29" s="33"/>
      <c r="L29" s="46">
        <v>1</v>
      </c>
      <c r="M29" s="46">
        <v>2</v>
      </c>
      <c r="N29" s="46">
        <v>3</v>
      </c>
      <c r="O29" s="46">
        <v>4</v>
      </c>
      <c r="P29" s="46">
        <v>5</v>
      </c>
      <c r="Q29" s="34"/>
      <c r="R29" s="25"/>
      <c r="S29" s="25"/>
      <c r="T29" s="25"/>
      <c r="U29" s="25"/>
      <c r="V29" s="25"/>
      <c r="W29" s="25"/>
      <c r="X29" s="25"/>
      <c r="Y29" s="25"/>
      <c r="Z29" s="25"/>
    </row>
    <row r="30" spans="1:26" x14ac:dyDescent="0.25">
      <c r="A30" s="25"/>
      <c r="B30" s="31"/>
      <c r="C30" s="33"/>
      <c r="D30" s="38"/>
      <c r="E30" s="38"/>
      <c r="F30" s="38" t="s">
        <v>157</v>
      </c>
      <c r="G30" s="38"/>
      <c r="H30" s="38"/>
      <c r="I30" s="39"/>
      <c r="J30" s="33"/>
      <c r="K30" s="33"/>
      <c r="L30" s="38"/>
      <c r="M30" s="38"/>
      <c r="N30" s="38" t="s">
        <v>157</v>
      </c>
      <c r="O30" s="38"/>
      <c r="P30" s="38"/>
      <c r="Q30" s="34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thickBot="1" x14ac:dyDescent="0.3">
      <c r="A31" s="25"/>
      <c r="B31" s="47"/>
      <c r="C31" s="48"/>
      <c r="D31" s="48"/>
      <c r="E31" s="48"/>
      <c r="F31" s="48"/>
      <c r="G31" s="48"/>
      <c r="H31" s="48"/>
      <c r="I31" s="49"/>
      <c r="J31" s="48"/>
      <c r="K31" s="48"/>
      <c r="L31" s="48"/>
      <c r="M31" s="48"/>
      <c r="N31" s="48"/>
      <c r="O31" s="48"/>
      <c r="P31" s="48"/>
      <c r="Q31" s="50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thickBot="1" x14ac:dyDescent="0.3">
      <c r="A32" s="25"/>
      <c r="B32" s="31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4"/>
      <c r="R32" s="25"/>
      <c r="S32" s="25"/>
      <c r="T32" s="25"/>
      <c r="U32" s="25"/>
      <c r="V32" s="25"/>
      <c r="W32" s="25"/>
      <c r="X32" s="25"/>
      <c r="Y32" s="25"/>
      <c r="Z32" s="25"/>
    </row>
    <row r="33" spans="1:26" x14ac:dyDescent="0.25">
      <c r="A33" s="25"/>
      <c r="B33" s="147"/>
      <c r="C33" s="473" t="s">
        <v>113</v>
      </c>
      <c r="D33" s="473"/>
      <c r="E33" s="473"/>
      <c r="F33" s="473"/>
      <c r="G33" s="473"/>
      <c r="H33" s="473"/>
      <c r="I33" s="473"/>
      <c r="J33" s="473"/>
      <c r="K33" s="473"/>
      <c r="L33" s="473"/>
      <c r="M33" s="473"/>
      <c r="N33" s="473"/>
      <c r="O33" s="473"/>
      <c r="P33" s="473"/>
      <c r="Q33" s="148"/>
      <c r="R33" s="25"/>
      <c r="S33" s="26"/>
      <c r="T33" s="26"/>
      <c r="U33" s="26"/>
      <c r="V33" s="26"/>
      <c r="W33" s="25"/>
      <c r="X33" s="25"/>
      <c r="Y33" s="25"/>
      <c r="Z33" s="25"/>
    </row>
    <row r="34" spans="1:26" ht="44.25" customHeight="1" x14ac:dyDescent="0.25">
      <c r="A34" s="25"/>
      <c r="B34" s="474" t="s">
        <v>114</v>
      </c>
      <c r="C34" s="475"/>
      <c r="D34" s="475"/>
      <c r="E34" s="475"/>
      <c r="F34" s="475"/>
      <c r="G34" s="475"/>
      <c r="H34" s="475"/>
      <c r="I34" s="475"/>
      <c r="J34" s="475" t="s">
        <v>115</v>
      </c>
      <c r="K34" s="475"/>
      <c r="L34" s="475"/>
      <c r="M34" s="475"/>
      <c r="N34" s="475"/>
      <c r="O34" s="475"/>
      <c r="P34" s="475"/>
      <c r="Q34" s="476"/>
      <c r="R34" s="25"/>
      <c r="S34" s="26"/>
      <c r="T34" s="51"/>
      <c r="U34" s="52"/>
      <c r="V34" s="51"/>
      <c r="W34" s="25"/>
      <c r="X34" s="25"/>
      <c r="Y34" s="25"/>
      <c r="Z34" s="25"/>
    </row>
    <row r="35" spans="1:26" x14ac:dyDescent="0.25">
      <c r="A35" s="25"/>
      <c r="B35" s="31"/>
      <c r="C35" s="33"/>
      <c r="D35" s="46">
        <v>1</v>
      </c>
      <c r="E35" s="46">
        <v>2</v>
      </c>
      <c r="F35" s="46">
        <v>3</v>
      </c>
      <c r="G35" s="46">
        <v>4</v>
      </c>
      <c r="H35" s="46">
        <v>5</v>
      </c>
      <c r="I35" s="36"/>
      <c r="J35" s="33"/>
      <c r="K35" s="33"/>
      <c r="L35" s="46">
        <v>1</v>
      </c>
      <c r="M35" s="46">
        <v>2</v>
      </c>
      <c r="N35" s="46">
        <v>3</v>
      </c>
      <c r="O35" s="46">
        <v>4</v>
      </c>
      <c r="P35" s="46">
        <v>5</v>
      </c>
      <c r="Q35" s="34"/>
      <c r="R35" s="25"/>
      <c r="S35" s="26"/>
      <c r="T35" s="26"/>
      <c r="U35" s="26"/>
      <c r="V35" s="26"/>
      <c r="W35" s="25"/>
      <c r="X35" s="25"/>
      <c r="Y35" s="25"/>
      <c r="Z35" s="25"/>
    </row>
    <row r="36" spans="1:26" x14ac:dyDescent="0.25">
      <c r="A36" s="25"/>
      <c r="B36" s="31"/>
      <c r="C36" s="33"/>
      <c r="D36" s="38"/>
      <c r="E36" s="38"/>
      <c r="F36" s="38" t="s">
        <v>157</v>
      </c>
      <c r="G36" s="38"/>
      <c r="H36" s="38"/>
      <c r="I36" s="36"/>
      <c r="J36" s="33"/>
      <c r="K36" s="33"/>
      <c r="L36" s="38"/>
      <c r="M36" s="38"/>
      <c r="N36" s="38" t="s">
        <v>157</v>
      </c>
      <c r="O36" s="38"/>
      <c r="P36" s="38"/>
      <c r="Q36" s="34"/>
      <c r="R36" s="25"/>
      <c r="S36" s="26"/>
      <c r="T36" s="26"/>
      <c r="U36" s="26"/>
      <c r="V36" s="26"/>
      <c r="W36" s="25"/>
      <c r="X36" s="25"/>
      <c r="Y36" s="25"/>
      <c r="Z36" s="25"/>
    </row>
    <row r="37" spans="1:26" ht="15.75" thickBot="1" x14ac:dyDescent="0.3">
      <c r="A37" s="25"/>
      <c r="B37" s="47"/>
      <c r="C37" s="48"/>
      <c r="D37" s="48"/>
      <c r="E37" s="48"/>
      <c r="F37" s="48"/>
      <c r="G37" s="48"/>
      <c r="H37" s="48"/>
      <c r="I37" s="53"/>
      <c r="J37" s="48"/>
      <c r="K37" s="48"/>
      <c r="L37" s="48"/>
      <c r="M37" s="48"/>
      <c r="N37" s="48"/>
      <c r="O37" s="48"/>
      <c r="P37" s="48"/>
      <c r="Q37" s="50"/>
      <c r="R37" s="25"/>
      <c r="S37" s="26"/>
      <c r="T37" s="26"/>
      <c r="U37" s="26"/>
      <c r="V37" s="26"/>
      <c r="W37" s="25"/>
      <c r="X37" s="25"/>
      <c r="Y37" s="25"/>
      <c r="Z37" s="25"/>
    </row>
    <row r="38" spans="1:26" ht="15.75" thickBot="1" x14ac:dyDescent="0.3">
      <c r="A38" s="25"/>
      <c r="B38" s="31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4"/>
      <c r="R38" s="25"/>
      <c r="S38" s="26"/>
      <c r="T38" s="26"/>
      <c r="U38" s="26"/>
      <c r="V38" s="26"/>
      <c r="W38" s="25"/>
      <c r="X38" s="25"/>
      <c r="Y38" s="25"/>
      <c r="Z38" s="25"/>
    </row>
    <row r="39" spans="1:26" x14ac:dyDescent="0.25">
      <c r="A39" s="25"/>
      <c r="B39" s="149"/>
      <c r="C39" s="472" t="s">
        <v>116</v>
      </c>
      <c r="D39" s="472"/>
      <c r="E39" s="472"/>
      <c r="F39" s="472"/>
      <c r="G39" s="472"/>
      <c r="H39" s="472"/>
      <c r="I39" s="472"/>
      <c r="J39" s="473"/>
      <c r="K39" s="473"/>
      <c r="L39" s="473"/>
      <c r="M39" s="473"/>
      <c r="N39" s="473"/>
      <c r="O39" s="473"/>
      <c r="P39" s="473"/>
      <c r="Q39" s="148"/>
      <c r="R39" s="25"/>
      <c r="S39" s="26"/>
      <c r="T39" s="26"/>
      <c r="U39" s="26"/>
      <c r="V39" s="26"/>
      <c r="W39" s="25"/>
      <c r="X39" s="25"/>
      <c r="Y39" s="25"/>
      <c r="Z39" s="25"/>
    </row>
    <row r="40" spans="1:26" ht="44.25" customHeight="1" x14ac:dyDescent="0.25">
      <c r="A40" s="25"/>
      <c r="B40" s="474" t="s">
        <v>117</v>
      </c>
      <c r="C40" s="475"/>
      <c r="D40" s="475"/>
      <c r="E40" s="475"/>
      <c r="F40" s="475"/>
      <c r="G40" s="475"/>
      <c r="H40" s="475"/>
      <c r="I40" s="475"/>
      <c r="J40" s="475" t="s">
        <v>118</v>
      </c>
      <c r="K40" s="475"/>
      <c r="L40" s="475"/>
      <c r="M40" s="475"/>
      <c r="N40" s="475"/>
      <c r="O40" s="475"/>
      <c r="P40" s="475"/>
      <c r="Q40" s="476"/>
      <c r="R40" s="25"/>
      <c r="S40" s="26"/>
      <c r="T40" s="26"/>
      <c r="U40" s="26"/>
      <c r="V40" s="26"/>
      <c r="W40" s="25"/>
      <c r="X40" s="25"/>
      <c r="Y40" s="25"/>
      <c r="Z40" s="25"/>
    </row>
    <row r="41" spans="1:26" x14ac:dyDescent="0.25">
      <c r="A41" s="25"/>
      <c r="B41" s="31"/>
      <c r="C41" s="33"/>
      <c r="D41" s="33"/>
      <c r="E41" s="33"/>
      <c r="F41" s="33"/>
      <c r="G41" s="33"/>
      <c r="H41" s="33"/>
      <c r="I41" s="36"/>
      <c r="J41" s="33"/>
      <c r="K41" s="33"/>
      <c r="L41" s="33"/>
      <c r="M41" s="33"/>
      <c r="N41" s="33"/>
      <c r="O41" s="33"/>
      <c r="P41" s="33"/>
      <c r="Q41" s="34"/>
      <c r="R41" s="25"/>
      <c r="S41" s="26"/>
      <c r="T41" s="26"/>
      <c r="U41" s="26"/>
      <c r="V41" s="26"/>
      <c r="W41" s="25"/>
      <c r="X41" s="25"/>
      <c r="Y41" s="25"/>
      <c r="Z41" s="25"/>
    </row>
    <row r="42" spans="1:26" x14ac:dyDescent="0.25">
      <c r="A42" s="25"/>
      <c r="B42" s="31"/>
      <c r="C42" s="40" t="s">
        <v>92</v>
      </c>
      <c r="D42" s="33"/>
      <c r="E42" s="33"/>
      <c r="F42" s="33"/>
      <c r="G42" s="33"/>
      <c r="H42" s="33"/>
      <c r="I42" s="36"/>
      <c r="J42" s="33"/>
      <c r="K42" s="33"/>
      <c r="L42" s="46">
        <v>1</v>
      </c>
      <c r="M42" s="46">
        <v>2</v>
      </c>
      <c r="N42" s="46">
        <v>3</v>
      </c>
      <c r="O42" s="46">
        <v>4</v>
      </c>
      <c r="P42" s="46">
        <v>5</v>
      </c>
      <c r="Q42" s="34"/>
      <c r="R42" s="25"/>
      <c r="S42" s="26"/>
      <c r="T42" s="26"/>
      <c r="U42" s="26"/>
      <c r="V42" s="26"/>
      <c r="W42" s="25"/>
      <c r="X42" s="25"/>
      <c r="Y42" s="25"/>
      <c r="Z42" s="25"/>
    </row>
    <row r="43" spans="1:26" x14ac:dyDescent="0.25">
      <c r="A43" s="25"/>
      <c r="B43" s="31"/>
      <c r="C43" s="35" t="s">
        <v>94</v>
      </c>
      <c r="D43" s="33"/>
      <c r="E43" s="33"/>
      <c r="F43" s="33"/>
      <c r="G43" s="33"/>
      <c r="H43" s="38"/>
      <c r="I43" s="36"/>
      <c r="J43" s="33"/>
      <c r="K43" s="33"/>
      <c r="L43" s="38"/>
      <c r="M43" s="38"/>
      <c r="N43" s="38"/>
      <c r="O43" s="38" t="s">
        <v>157</v>
      </c>
      <c r="P43" s="38"/>
      <c r="Q43" s="34"/>
      <c r="R43" s="25"/>
      <c r="S43" s="26"/>
      <c r="T43" s="26"/>
      <c r="U43" s="26"/>
      <c r="V43" s="26"/>
      <c r="W43" s="25"/>
      <c r="X43" s="25"/>
      <c r="Y43" s="25"/>
      <c r="Z43" s="25"/>
    </row>
    <row r="44" spans="1:26" x14ac:dyDescent="0.25">
      <c r="A44" s="25"/>
      <c r="B44" s="31"/>
      <c r="C44" s="35" t="s">
        <v>96</v>
      </c>
      <c r="D44" s="33"/>
      <c r="E44" s="33"/>
      <c r="F44" s="33"/>
      <c r="G44" s="33"/>
      <c r="H44" s="38"/>
      <c r="I44" s="36"/>
      <c r="J44" s="33"/>
      <c r="K44" s="33"/>
      <c r="L44" s="33"/>
      <c r="M44" s="33"/>
      <c r="N44" s="33"/>
      <c r="O44" s="33"/>
      <c r="P44" s="33"/>
      <c r="Q44" s="34"/>
      <c r="R44" s="25"/>
      <c r="S44" s="26"/>
      <c r="T44" s="26"/>
      <c r="U44" s="26"/>
      <c r="V44" s="26"/>
      <c r="W44" s="25"/>
      <c r="X44" s="25"/>
      <c r="Y44" s="25"/>
      <c r="Z44" s="25"/>
    </row>
    <row r="45" spans="1:26" x14ac:dyDescent="0.25">
      <c r="A45" s="25"/>
      <c r="B45" s="31"/>
      <c r="C45" s="35" t="s">
        <v>98</v>
      </c>
      <c r="D45" s="33"/>
      <c r="E45" s="33"/>
      <c r="F45" s="33"/>
      <c r="G45" s="33"/>
      <c r="H45" s="38"/>
      <c r="I45" s="36"/>
      <c r="J45" s="33"/>
      <c r="K45" s="33"/>
      <c r="L45" s="33"/>
      <c r="M45" s="33"/>
      <c r="N45" s="33"/>
      <c r="O45" s="33"/>
      <c r="P45" s="33"/>
      <c r="Q45" s="34"/>
      <c r="R45" s="25"/>
      <c r="S45" s="26"/>
      <c r="T45" s="26"/>
      <c r="U45" s="26"/>
      <c r="V45" s="26"/>
      <c r="W45" s="25"/>
      <c r="X45" s="25"/>
      <c r="Y45" s="25"/>
      <c r="Z45" s="25"/>
    </row>
    <row r="46" spans="1:26" x14ac:dyDescent="0.25">
      <c r="A46" s="25"/>
      <c r="B46" s="31"/>
      <c r="C46" s="40" t="s">
        <v>6</v>
      </c>
      <c r="D46" s="33"/>
      <c r="E46" s="33"/>
      <c r="F46" s="33"/>
      <c r="G46" s="33"/>
      <c r="H46" s="33"/>
      <c r="I46" s="39"/>
      <c r="J46" s="33"/>
      <c r="K46" s="33"/>
      <c r="L46" s="33"/>
      <c r="M46" s="33"/>
      <c r="N46" s="33"/>
      <c r="O46" s="33"/>
      <c r="P46" s="33"/>
      <c r="Q46" s="34"/>
      <c r="R46" s="25"/>
      <c r="S46" s="26"/>
      <c r="T46" s="26"/>
      <c r="U46" s="26"/>
      <c r="V46" s="26"/>
      <c r="W46" s="25"/>
      <c r="X46" s="25"/>
      <c r="Y46" s="25"/>
      <c r="Z46" s="25"/>
    </row>
    <row r="47" spans="1:26" x14ac:dyDescent="0.25">
      <c r="A47" s="25"/>
      <c r="B47" s="31"/>
      <c r="C47" s="35" t="s">
        <v>101</v>
      </c>
      <c r="D47" s="33"/>
      <c r="E47" s="33"/>
      <c r="F47" s="33"/>
      <c r="G47" s="33"/>
      <c r="H47" s="38"/>
      <c r="I47" s="39"/>
      <c r="J47" s="33"/>
      <c r="K47" s="33"/>
      <c r="L47" s="33"/>
      <c r="M47" s="33"/>
      <c r="N47" s="33"/>
      <c r="O47" s="33"/>
      <c r="P47" s="33"/>
      <c r="Q47" s="34"/>
      <c r="R47" s="25"/>
      <c r="S47" s="26"/>
      <c r="T47" s="26"/>
      <c r="U47" s="26"/>
      <c r="V47" s="26"/>
      <c r="W47" s="25"/>
      <c r="X47" s="25"/>
      <c r="Y47" s="25"/>
      <c r="Z47" s="25"/>
    </row>
    <row r="48" spans="1:26" x14ac:dyDescent="0.25">
      <c r="A48" s="25"/>
      <c r="B48" s="31"/>
      <c r="C48" s="35" t="s">
        <v>103</v>
      </c>
      <c r="D48" s="33"/>
      <c r="E48" s="33"/>
      <c r="F48" s="33"/>
      <c r="G48" s="33"/>
      <c r="H48" s="38"/>
      <c r="I48" s="39"/>
      <c r="J48" s="33"/>
      <c r="K48" s="33"/>
      <c r="L48" s="33"/>
      <c r="M48" s="33"/>
      <c r="N48" s="33"/>
      <c r="O48" s="33"/>
      <c r="P48" s="33"/>
      <c r="Q48" s="34"/>
      <c r="R48" s="25"/>
      <c r="S48" s="26"/>
      <c r="T48" s="26"/>
      <c r="U48" s="26"/>
      <c r="V48" s="26"/>
      <c r="W48" s="25"/>
      <c r="X48" s="25"/>
      <c r="Y48" s="25"/>
      <c r="Z48" s="25"/>
    </row>
    <row r="49" spans="1:26" x14ac:dyDescent="0.25">
      <c r="A49" s="25"/>
      <c r="B49" s="31"/>
      <c r="C49" s="35" t="s">
        <v>104</v>
      </c>
      <c r="D49" s="33"/>
      <c r="E49" s="33"/>
      <c r="F49" s="33"/>
      <c r="G49" s="33"/>
      <c r="H49" s="38" t="s">
        <v>157</v>
      </c>
      <c r="I49" s="36"/>
      <c r="J49" s="33"/>
      <c r="K49" s="33"/>
      <c r="L49" s="33"/>
      <c r="M49" s="33"/>
      <c r="N49" s="33"/>
      <c r="O49" s="33"/>
      <c r="P49" s="33"/>
      <c r="Q49" s="34"/>
      <c r="R49" s="25"/>
      <c r="S49" s="26"/>
      <c r="T49" s="26"/>
      <c r="U49" s="26"/>
      <c r="V49" s="26"/>
      <c r="W49" s="26"/>
      <c r="X49" s="26"/>
      <c r="Y49" s="25"/>
      <c r="Z49" s="25"/>
    </row>
    <row r="50" spans="1:26" x14ac:dyDescent="0.25">
      <c r="A50" s="25"/>
      <c r="B50" s="31"/>
      <c r="C50" s="35" t="s">
        <v>106</v>
      </c>
      <c r="D50" s="33"/>
      <c r="E50" s="33"/>
      <c r="F50" s="33"/>
      <c r="G50" s="33"/>
      <c r="H50" s="38"/>
      <c r="I50" s="39"/>
      <c r="J50" s="33"/>
      <c r="K50" s="33"/>
      <c r="L50" s="33"/>
      <c r="M50" s="33"/>
      <c r="N50" s="33"/>
      <c r="O50" s="33"/>
      <c r="P50" s="33"/>
      <c r="Q50" s="34"/>
      <c r="R50" s="25"/>
      <c r="S50" s="26"/>
      <c r="T50" s="26"/>
      <c r="U50" s="26"/>
      <c r="V50" s="26"/>
      <c r="W50" s="26"/>
      <c r="X50" s="26"/>
      <c r="Y50" s="25"/>
      <c r="Z50" s="25"/>
    </row>
    <row r="51" spans="1:26" x14ac:dyDescent="0.25">
      <c r="A51" s="25"/>
      <c r="B51" s="31"/>
      <c r="C51" s="40" t="s">
        <v>108</v>
      </c>
      <c r="D51" s="33"/>
      <c r="E51" s="33"/>
      <c r="F51" s="33"/>
      <c r="G51" s="33"/>
      <c r="H51" s="33"/>
      <c r="I51" s="39"/>
      <c r="J51" s="33"/>
      <c r="K51" s="33"/>
      <c r="L51" s="33"/>
      <c r="M51" s="33"/>
      <c r="N51" s="33"/>
      <c r="O51" s="33"/>
      <c r="P51" s="33"/>
      <c r="Q51" s="34"/>
      <c r="R51" s="25"/>
      <c r="S51" s="26"/>
      <c r="T51" s="26"/>
      <c r="U51" s="26"/>
      <c r="V51" s="26"/>
      <c r="W51" s="26"/>
      <c r="X51" s="26"/>
      <c r="Y51" s="25"/>
      <c r="Z51" s="25"/>
    </row>
    <row r="52" spans="1:26" x14ac:dyDescent="0.25">
      <c r="A52" s="25"/>
      <c r="B52" s="31"/>
      <c r="C52" s="35" t="s">
        <v>110</v>
      </c>
      <c r="D52" s="33"/>
      <c r="E52" s="33"/>
      <c r="F52" s="33"/>
      <c r="G52" s="33"/>
      <c r="H52" s="38"/>
      <c r="I52" s="39"/>
      <c r="J52" s="33"/>
      <c r="K52" s="33"/>
      <c r="L52" s="33"/>
      <c r="M52" s="33"/>
      <c r="N52" s="33"/>
      <c r="O52" s="33"/>
      <c r="P52" s="33"/>
      <c r="Q52" s="34"/>
      <c r="R52" s="25"/>
      <c r="S52" s="26"/>
      <c r="T52" s="26"/>
      <c r="U52" s="26"/>
      <c r="V52" s="26"/>
      <c r="W52" s="26"/>
      <c r="X52" s="26"/>
      <c r="Y52" s="25"/>
      <c r="Z52" s="25"/>
    </row>
    <row r="53" spans="1:26" ht="15.75" thickBot="1" x14ac:dyDescent="0.3">
      <c r="A53" s="25"/>
      <c r="B53" s="47"/>
      <c r="C53" s="48"/>
      <c r="D53" s="48"/>
      <c r="E53" s="48"/>
      <c r="F53" s="48"/>
      <c r="G53" s="48"/>
      <c r="H53" s="48"/>
      <c r="I53" s="49"/>
      <c r="J53" s="48"/>
      <c r="K53" s="48"/>
      <c r="L53" s="48"/>
      <c r="M53" s="48"/>
      <c r="N53" s="48"/>
      <c r="O53" s="48"/>
      <c r="P53" s="48"/>
      <c r="Q53" s="50"/>
      <c r="R53" s="25"/>
      <c r="S53" s="26"/>
      <c r="T53" s="26"/>
      <c r="U53" s="26"/>
      <c r="V53" s="26"/>
      <c r="W53" s="26"/>
      <c r="X53" s="26"/>
      <c r="Y53" s="25"/>
      <c r="Z53" s="25"/>
    </row>
    <row r="54" spans="1:26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54"/>
      <c r="L54" s="25"/>
      <c r="M54" s="25"/>
      <c r="N54" s="25"/>
      <c r="O54" s="25"/>
      <c r="P54" s="25"/>
      <c r="Q54" s="25"/>
      <c r="R54" s="25"/>
      <c r="S54" s="26"/>
      <c r="T54" s="26"/>
      <c r="U54" s="26"/>
      <c r="V54" s="26"/>
      <c r="W54" s="26"/>
      <c r="X54" s="26"/>
      <c r="Y54" s="25"/>
      <c r="Z54" s="25"/>
    </row>
  </sheetData>
  <mergeCells count="25">
    <mergeCell ref="D2:M2"/>
    <mergeCell ref="N2:Q2"/>
    <mergeCell ref="B2:C2"/>
    <mergeCell ref="C3:P3"/>
    <mergeCell ref="C4:P4"/>
    <mergeCell ref="C5:P5"/>
    <mergeCell ref="C7:P7"/>
    <mergeCell ref="D8:P8"/>
    <mergeCell ref="D9:P9"/>
    <mergeCell ref="D10:K10"/>
    <mergeCell ref="M10:P10"/>
    <mergeCell ref="C39:P39"/>
    <mergeCell ref="B40:I40"/>
    <mergeCell ref="J40:Q40"/>
    <mergeCell ref="C12:P12"/>
    <mergeCell ref="B8:C8"/>
    <mergeCell ref="B9:C9"/>
    <mergeCell ref="B10:C10"/>
    <mergeCell ref="C33:P33"/>
    <mergeCell ref="B13:I13"/>
    <mergeCell ref="J13:Q13"/>
    <mergeCell ref="B27:I27"/>
    <mergeCell ref="J27:Q27"/>
    <mergeCell ref="B34:I34"/>
    <mergeCell ref="J34:Q34"/>
  </mergeCells>
  <conditionalFormatting sqref="H15:H21 H23:H25 P16:P18 P20:P23 P25 D30:H30 L30:P30 D36:H36 L36:P36 H43:H45 H47:H50 L43:P43 H52">
    <cfRule type="cellIs" dxfId="13" priority="16" stopIfTrue="1" operator="greaterThan">
      <formula>0</formula>
    </cfRule>
  </conditionalFormatting>
  <conditionalFormatting sqref="C3:P3">
    <cfRule type="cellIs" dxfId="12" priority="9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opLeftCell="A49" zoomScaleNormal="100" workbookViewId="0">
      <selection activeCell="U59" sqref="U59"/>
    </sheetView>
  </sheetViews>
  <sheetFormatPr baseColWidth="10" defaultColWidth="11.42578125" defaultRowHeight="15" x14ac:dyDescent="0.25"/>
  <cols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6"/>
      <c r="T1" s="26"/>
      <c r="U1" s="26"/>
      <c r="V1" s="26"/>
      <c r="W1" s="26"/>
      <c r="X1" s="26"/>
      <c r="Y1" s="25"/>
      <c r="Z1" s="25"/>
    </row>
    <row r="2" spans="1:26" ht="74.25" customHeight="1" thickBot="1" x14ac:dyDescent="0.3">
      <c r="A2" s="25"/>
      <c r="B2" s="499"/>
      <c r="C2" s="497"/>
      <c r="D2" s="495" t="s">
        <v>186</v>
      </c>
      <c r="E2" s="496"/>
      <c r="F2" s="496"/>
      <c r="G2" s="496"/>
      <c r="H2" s="496"/>
      <c r="I2" s="496"/>
      <c r="J2" s="496"/>
      <c r="K2" s="496"/>
      <c r="L2" s="496"/>
      <c r="M2" s="496"/>
      <c r="N2" s="497"/>
      <c r="O2" s="497"/>
      <c r="P2" s="497"/>
      <c r="Q2" s="498"/>
      <c r="R2" s="25"/>
      <c r="S2" s="26"/>
      <c r="T2" s="26"/>
      <c r="U2" s="26"/>
      <c r="V2" s="26"/>
      <c r="W2" s="26"/>
      <c r="X2" s="26"/>
      <c r="Y2" s="25"/>
      <c r="Z2" s="25"/>
    </row>
    <row r="3" spans="1:26" ht="15.75" thickBot="1" x14ac:dyDescent="0.3">
      <c r="A3" s="25"/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/>
      <c r="R3" s="25"/>
      <c r="S3" s="26"/>
      <c r="T3" s="26"/>
      <c r="U3" s="26"/>
      <c r="V3" s="26"/>
      <c r="W3" s="26"/>
      <c r="X3" s="26"/>
      <c r="Y3" s="25"/>
      <c r="Z3" s="25"/>
    </row>
    <row r="4" spans="1:26" x14ac:dyDescent="0.25">
      <c r="A4" s="25"/>
      <c r="B4" s="147"/>
      <c r="C4" s="473" t="str">
        <f>+'Valoración Datos'!C7:P7</f>
        <v>1. IDENTIFICACIÓN GENERAL</v>
      </c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148"/>
      <c r="R4" s="25"/>
      <c r="S4" s="26"/>
      <c r="T4" s="26"/>
      <c r="U4" s="26"/>
      <c r="V4" s="26"/>
      <c r="W4" s="26"/>
      <c r="X4" s="26"/>
      <c r="Y4" s="25"/>
      <c r="Z4" s="25"/>
    </row>
    <row r="5" spans="1:26" x14ac:dyDescent="0.25">
      <c r="A5" s="27"/>
      <c r="B5" s="477" t="str">
        <f>+'Valoración Datos'!B8:C8</f>
        <v>INSTITUCIÓN:</v>
      </c>
      <c r="C5" s="478"/>
      <c r="D5" s="518" t="str">
        <f>+'Valoración Datos'!D8</f>
        <v>Gobierno Autónomo Descentralizado de la Provincia del Carchi</v>
      </c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139"/>
      <c r="R5" s="27"/>
      <c r="S5" s="28"/>
      <c r="T5" s="28"/>
      <c r="V5" s="28"/>
      <c r="W5" s="28"/>
      <c r="X5" s="28"/>
      <c r="Y5" s="27"/>
      <c r="Z5" s="27"/>
    </row>
    <row r="6" spans="1:26" x14ac:dyDescent="0.25">
      <c r="A6" s="27"/>
      <c r="B6" s="477" t="str">
        <f>+'Valoración Datos'!B9:C9</f>
        <v>UNIDAD O PROCESO:</v>
      </c>
      <c r="C6" s="478"/>
      <c r="D6" s="519" t="str">
        <f>+'Valoración Datos'!D9</f>
        <v>Dirección de Desarrollo Económico</v>
      </c>
      <c r="E6" s="519"/>
      <c r="F6" s="519"/>
      <c r="G6" s="519"/>
      <c r="H6" s="519"/>
      <c r="I6" s="519"/>
      <c r="J6" s="519"/>
      <c r="K6" s="519"/>
      <c r="L6" s="520"/>
      <c r="M6" s="519"/>
      <c r="N6" s="519"/>
      <c r="O6" s="519"/>
      <c r="P6" s="519"/>
      <c r="Q6" s="139"/>
      <c r="R6" s="27"/>
      <c r="S6" s="28"/>
      <c r="T6" s="28"/>
      <c r="U6" s="28"/>
      <c r="V6" s="28"/>
      <c r="W6" s="28"/>
      <c r="X6" s="28"/>
      <c r="Y6" s="27"/>
      <c r="Z6" s="27"/>
    </row>
    <row r="7" spans="1:26" ht="15.75" customHeight="1" thickBot="1" x14ac:dyDescent="0.3">
      <c r="A7" s="55"/>
      <c r="B7" s="515" t="str">
        <f>+'Valoración Datos'!B10:C10</f>
        <v>PUESTO ESPECÍFICO:</v>
      </c>
      <c r="C7" s="516"/>
      <c r="D7" s="491" t="str">
        <f>+'Valoración Datos'!D10</f>
        <v xml:space="preserve">Analista Financiero </v>
      </c>
      <c r="E7" s="492"/>
      <c r="F7" s="492"/>
      <c r="G7" s="492"/>
      <c r="H7" s="492"/>
      <c r="I7" s="492"/>
      <c r="J7" s="492"/>
      <c r="K7" s="493"/>
      <c r="L7" s="164" t="s">
        <v>4</v>
      </c>
      <c r="M7" s="517" t="str">
        <f>+'Valoración Datos'!M10</f>
        <v>066</v>
      </c>
      <c r="N7" s="517"/>
      <c r="O7" s="517"/>
      <c r="P7" s="517"/>
      <c r="Q7" s="140"/>
      <c r="R7" s="55"/>
      <c r="S7" s="56"/>
      <c r="T7" s="56"/>
      <c r="U7" s="56"/>
      <c r="V7" s="56"/>
      <c r="W7" s="56"/>
      <c r="X7" s="56"/>
      <c r="Y7" s="55"/>
      <c r="Z7" s="55"/>
    </row>
    <row r="8" spans="1:26" ht="15.75" hidden="1" thickBot="1" x14ac:dyDescent="0.3">
      <c r="A8" s="25"/>
      <c r="B8" s="72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4"/>
      <c r="R8" s="25"/>
      <c r="S8" s="26"/>
      <c r="T8" s="26"/>
      <c r="U8" s="26"/>
      <c r="V8" s="26"/>
      <c r="W8" s="26"/>
      <c r="X8" s="26"/>
      <c r="Y8" s="25"/>
      <c r="Z8" s="25"/>
    </row>
    <row r="9" spans="1:26" x14ac:dyDescent="0.25">
      <c r="A9" s="25"/>
      <c r="B9" s="147"/>
      <c r="C9" s="473" t="str">
        <f>+'Valoración Datos'!C12:P12</f>
        <v>2. PERFIL DE COMPETENCIAS DEL PUESTO</v>
      </c>
      <c r="D9" s="473"/>
      <c r="E9" s="473"/>
      <c r="F9" s="473"/>
      <c r="G9" s="473"/>
      <c r="H9" s="473"/>
      <c r="I9" s="473"/>
      <c r="J9" s="473"/>
      <c r="K9" s="473"/>
      <c r="L9" s="473"/>
      <c r="M9" s="473"/>
      <c r="N9" s="473"/>
      <c r="O9" s="473"/>
      <c r="P9" s="473"/>
      <c r="Q9" s="148"/>
      <c r="R9" s="25"/>
      <c r="S9" s="26"/>
      <c r="Y9" s="25"/>
      <c r="Z9" s="25"/>
    </row>
    <row r="10" spans="1:26" x14ac:dyDescent="0.25">
      <c r="A10" s="25"/>
      <c r="B10" s="31"/>
      <c r="C10" s="33"/>
      <c r="D10" s="33"/>
      <c r="E10" s="33"/>
      <c r="F10" s="33"/>
      <c r="G10" s="33"/>
      <c r="H10" s="33"/>
      <c r="I10" s="32"/>
      <c r="J10" s="33"/>
      <c r="K10" s="33"/>
      <c r="L10" s="33"/>
      <c r="M10" s="33"/>
      <c r="N10" s="33"/>
      <c r="O10" s="33"/>
      <c r="P10" s="33"/>
      <c r="Q10" s="34"/>
      <c r="R10" s="25"/>
      <c r="S10" s="26"/>
      <c r="Y10" s="25"/>
      <c r="Z10" s="25"/>
    </row>
    <row r="11" spans="1:26" x14ac:dyDescent="0.25">
      <c r="A11" s="25"/>
      <c r="B11" s="31"/>
      <c r="C11" s="165" t="s">
        <v>120</v>
      </c>
      <c r="D11" s="33"/>
      <c r="E11" s="33"/>
      <c r="F11" s="33"/>
      <c r="G11" s="33"/>
      <c r="H11" s="33"/>
      <c r="I11" s="36"/>
      <c r="J11" s="33"/>
      <c r="K11" s="165" t="s">
        <v>121</v>
      </c>
      <c r="L11" s="33"/>
      <c r="M11" s="33"/>
      <c r="N11" s="33"/>
      <c r="O11" s="33"/>
      <c r="P11" s="33"/>
      <c r="Q11" s="34"/>
      <c r="R11" s="25"/>
      <c r="S11" s="26"/>
      <c r="Y11" s="25"/>
      <c r="Z11" s="25"/>
    </row>
    <row r="12" spans="1:26" x14ac:dyDescent="0.25">
      <c r="A12" s="25"/>
      <c r="B12" s="31"/>
      <c r="C12" s="33"/>
      <c r="D12" s="33"/>
      <c r="E12" s="33"/>
      <c r="F12" s="33"/>
      <c r="G12" s="33"/>
      <c r="H12" s="33"/>
      <c r="I12" s="36"/>
      <c r="J12" s="33"/>
      <c r="K12" s="33"/>
      <c r="L12" s="33"/>
      <c r="M12" s="33"/>
      <c r="N12" s="33"/>
      <c r="O12" s="33"/>
      <c r="P12" s="33"/>
      <c r="Q12" s="34"/>
      <c r="R12" s="25"/>
      <c r="S12" s="26"/>
      <c r="Y12" s="25"/>
      <c r="Z12" s="25"/>
    </row>
    <row r="13" spans="1:26" x14ac:dyDescent="0.25">
      <c r="A13" s="25"/>
      <c r="B13" s="31"/>
      <c r="C13" s="35" t="s">
        <v>91</v>
      </c>
      <c r="D13" s="33"/>
      <c r="E13" s="33"/>
      <c r="F13" s="57">
        <f>+'Valoración Datos'!H15</f>
        <v>0</v>
      </c>
      <c r="G13" s="33"/>
      <c r="H13" s="167">
        <v>15</v>
      </c>
      <c r="I13" s="36"/>
      <c r="J13" s="33"/>
      <c r="K13" s="40" t="s">
        <v>92</v>
      </c>
      <c r="L13" s="33"/>
      <c r="M13" s="33"/>
      <c r="N13" s="33"/>
      <c r="O13" s="33"/>
      <c r="P13" s="33"/>
      <c r="Q13" s="34"/>
      <c r="R13" s="25"/>
      <c r="S13" s="26"/>
      <c r="Y13" s="25"/>
      <c r="Z13" s="25"/>
    </row>
    <row r="14" spans="1:26" x14ac:dyDescent="0.25">
      <c r="A14" s="25"/>
      <c r="B14" s="31"/>
      <c r="C14" s="35" t="s">
        <v>93</v>
      </c>
      <c r="D14" s="33"/>
      <c r="E14" s="33"/>
      <c r="F14" s="58">
        <f>+'Valoración Datos'!H16</f>
        <v>0</v>
      </c>
      <c r="G14" s="33"/>
      <c r="H14" s="167">
        <v>45</v>
      </c>
      <c r="I14" s="36"/>
      <c r="J14" s="33"/>
      <c r="K14" s="35" t="s">
        <v>94</v>
      </c>
      <c r="L14" s="35" t="s">
        <v>136</v>
      </c>
      <c r="M14" s="33"/>
      <c r="N14" s="57">
        <f>+'Valoración Datos'!P16</f>
        <v>0</v>
      </c>
      <c r="O14" s="33"/>
      <c r="P14" s="167">
        <v>14</v>
      </c>
      <c r="Q14" s="34"/>
      <c r="R14" s="25"/>
      <c r="S14" s="26"/>
      <c r="Y14" s="25"/>
      <c r="Z14" s="25"/>
    </row>
    <row r="15" spans="1:26" x14ac:dyDescent="0.25">
      <c r="A15" s="25"/>
      <c r="B15" s="31"/>
      <c r="C15" s="35" t="s">
        <v>95</v>
      </c>
      <c r="D15" s="33"/>
      <c r="E15" s="33"/>
      <c r="F15" s="58">
        <f>+'Valoración Datos'!H17</f>
        <v>0</v>
      </c>
      <c r="G15" s="33"/>
      <c r="H15" s="167">
        <v>85</v>
      </c>
      <c r="I15" s="36"/>
      <c r="J15" s="33"/>
      <c r="K15" s="35" t="s">
        <v>96</v>
      </c>
      <c r="L15" s="35" t="s">
        <v>136</v>
      </c>
      <c r="M15" s="33"/>
      <c r="N15" s="58">
        <f>+'Valoración Datos'!P17</f>
        <v>0</v>
      </c>
      <c r="O15" s="33"/>
      <c r="P15" s="167">
        <v>28</v>
      </c>
      <c r="Q15" s="34"/>
      <c r="R15" s="25"/>
      <c r="S15" s="26"/>
      <c r="Y15" s="25"/>
      <c r="Z15" s="25"/>
    </row>
    <row r="16" spans="1:26" x14ac:dyDescent="0.25">
      <c r="A16" s="25"/>
      <c r="B16" s="31"/>
      <c r="C16" s="35" t="s">
        <v>97</v>
      </c>
      <c r="D16" s="33"/>
      <c r="E16" s="33"/>
      <c r="F16" s="58">
        <f>+'Valoración Datos'!H18</f>
        <v>0</v>
      </c>
      <c r="G16" s="33"/>
      <c r="H16" s="167">
        <v>125</v>
      </c>
      <c r="I16" s="36"/>
      <c r="J16" s="33"/>
      <c r="K16" s="35" t="s">
        <v>98</v>
      </c>
      <c r="L16" s="35" t="s">
        <v>137</v>
      </c>
      <c r="M16" s="33"/>
      <c r="N16" s="59">
        <f>+'Valoración Datos'!P18</f>
        <v>0</v>
      </c>
      <c r="O16" s="33"/>
      <c r="P16" s="167">
        <v>42</v>
      </c>
      <c r="Q16" s="34"/>
      <c r="R16" s="25"/>
      <c r="S16" s="26"/>
      <c r="Y16" s="25"/>
      <c r="Z16" s="25"/>
    </row>
    <row r="17" spans="1:26" x14ac:dyDescent="0.25">
      <c r="A17" s="25"/>
      <c r="B17" s="31"/>
      <c r="C17" s="35" t="s">
        <v>99</v>
      </c>
      <c r="D17" s="33"/>
      <c r="E17" s="33"/>
      <c r="F17" s="58" t="str">
        <f>+'Valoración Datos'!H19</f>
        <v>x</v>
      </c>
      <c r="G17" s="33"/>
      <c r="H17" s="167">
        <v>140</v>
      </c>
      <c r="I17" s="36"/>
      <c r="J17" s="33"/>
      <c r="K17" s="40" t="s">
        <v>6</v>
      </c>
      <c r="L17" s="35"/>
      <c r="M17" s="33"/>
      <c r="N17" s="60"/>
      <c r="O17" s="33"/>
      <c r="P17" s="60"/>
      <c r="Q17" s="34"/>
      <c r="R17" s="25"/>
      <c r="S17" s="26"/>
      <c r="Y17" s="25"/>
      <c r="Z17" s="25"/>
    </row>
    <row r="18" spans="1:26" x14ac:dyDescent="0.25">
      <c r="A18" s="25"/>
      <c r="B18" s="31"/>
      <c r="C18" s="35" t="s">
        <v>100</v>
      </c>
      <c r="D18" s="33"/>
      <c r="E18" s="33"/>
      <c r="F18" s="58">
        <f>+'Valoración Datos'!H20</f>
        <v>0</v>
      </c>
      <c r="G18" s="33"/>
      <c r="H18" s="167">
        <v>155</v>
      </c>
      <c r="I18" s="36"/>
      <c r="J18" s="33"/>
      <c r="K18" s="35" t="s">
        <v>101</v>
      </c>
      <c r="L18" s="35" t="s">
        <v>138</v>
      </c>
      <c r="M18" s="33"/>
      <c r="N18" s="57">
        <f>+'Valoración Datos'!P20</f>
        <v>0</v>
      </c>
      <c r="O18" s="33"/>
      <c r="P18" s="167">
        <v>56</v>
      </c>
      <c r="Q18" s="34"/>
      <c r="R18" s="25"/>
      <c r="S18" s="26"/>
      <c r="Y18" s="25"/>
      <c r="Z18" s="25"/>
    </row>
    <row r="19" spans="1:26" x14ac:dyDescent="0.25">
      <c r="A19" s="25"/>
      <c r="B19" s="31"/>
      <c r="C19" s="35" t="s">
        <v>102</v>
      </c>
      <c r="D19" s="33"/>
      <c r="E19" s="33"/>
      <c r="F19" s="59">
        <f>+'Valoración Datos'!H21</f>
        <v>0</v>
      </c>
      <c r="G19" s="33"/>
      <c r="H19" s="167">
        <v>170</v>
      </c>
      <c r="I19" s="36"/>
      <c r="J19" s="33"/>
      <c r="K19" s="35" t="s">
        <v>103</v>
      </c>
      <c r="L19" s="35" t="s">
        <v>139</v>
      </c>
      <c r="M19" s="33"/>
      <c r="N19" s="58" t="str">
        <f>+'Valoración Datos'!P21</f>
        <v>x</v>
      </c>
      <c r="O19" s="33"/>
      <c r="P19" s="167">
        <v>70</v>
      </c>
      <c r="Q19" s="34"/>
      <c r="R19" s="25"/>
      <c r="S19" s="26"/>
      <c r="Y19" s="25"/>
      <c r="Z19" s="25"/>
    </row>
    <row r="20" spans="1:26" x14ac:dyDescent="0.25">
      <c r="A20" s="25"/>
      <c r="B20" s="31"/>
      <c r="C20" s="33"/>
      <c r="D20" s="33"/>
      <c r="E20" s="33"/>
      <c r="F20" s="33"/>
      <c r="G20" s="33"/>
      <c r="H20" s="33"/>
      <c r="I20" s="36"/>
      <c r="J20" s="33"/>
      <c r="K20" s="35" t="s">
        <v>104</v>
      </c>
      <c r="L20" s="35" t="s">
        <v>140</v>
      </c>
      <c r="M20" s="33"/>
      <c r="N20" s="58">
        <f>+'Valoración Datos'!P22</f>
        <v>0</v>
      </c>
      <c r="O20" s="33"/>
      <c r="P20" s="167">
        <v>84</v>
      </c>
      <c r="Q20" s="34"/>
      <c r="R20" s="25"/>
      <c r="S20" s="26"/>
      <c r="Y20" s="25"/>
      <c r="Z20" s="25"/>
    </row>
    <row r="21" spans="1:26" x14ac:dyDescent="0.25">
      <c r="A21" s="25"/>
      <c r="B21" s="31"/>
      <c r="C21" s="35" t="s">
        <v>105</v>
      </c>
      <c r="D21" s="33"/>
      <c r="E21" s="33"/>
      <c r="F21" s="57">
        <f>+'Valoración Datos'!H23</f>
        <v>0</v>
      </c>
      <c r="G21" s="33"/>
      <c r="H21" s="167">
        <v>10</v>
      </c>
      <c r="I21" s="36"/>
      <c r="J21" s="33"/>
      <c r="K21" s="35" t="s">
        <v>106</v>
      </c>
      <c r="L21" s="35" t="s">
        <v>141</v>
      </c>
      <c r="M21" s="33"/>
      <c r="N21" s="59">
        <f>+'Valoración Datos'!P23</f>
        <v>0</v>
      </c>
      <c r="O21" s="33"/>
      <c r="P21" s="167">
        <v>100</v>
      </c>
      <c r="Q21" s="34"/>
      <c r="R21" s="25"/>
      <c r="S21" s="26"/>
      <c r="Y21" s="25"/>
      <c r="Z21" s="25"/>
    </row>
    <row r="22" spans="1:26" x14ac:dyDescent="0.25">
      <c r="A22" s="25"/>
      <c r="B22" s="31"/>
      <c r="C22" s="35" t="s">
        <v>107</v>
      </c>
      <c r="D22" s="33"/>
      <c r="E22" s="33"/>
      <c r="F22" s="58">
        <f>+'Valoración Datos'!H24</f>
        <v>0</v>
      </c>
      <c r="G22" s="33"/>
      <c r="H22" s="167">
        <v>20</v>
      </c>
      <c r="I22" s="36"/>
      <c r="J22" s="33"/>
      <c r="K22" s="40" t="s">
        <v>108</v>
      </c>
      <c r="L22" s="35"/>
      <c r="M22" s="33"/>
      <c r="N22" s="60"/>
      <c r="O22" s="33"/>
      <c r="P22" s="60"/>
      <c r="Q22" s="34"/>
      <c r="R22" s="25"/>
      <c r="S22" s="26"/>
      <c r="Y22" s="25"/>
      <c r="Z22" s="25"/>
    </row>
    <row r="23" spans="1:26" x14ac:dyDescent="0.25">
      <c r="A23" s="25"/>
      <c r="B23" s="31"/>
      <c r="C23" s="35" t="s">
        <v>109</v>
      </c>
      <c r="D23" s="33"/>
      <c r="E23" s="33"/>
      <c r="F23" s="59">
        <f>+'Valoración Datos'!H25</f>
        <v>0</v>
      </c>
      <c r="G23" s="33"/>
      <c r="H23" s="167">
        <v>30</v>
      </c>
      <c r="I23" s="36"/>
      <c r="J23" s="33"/>
      <c r="K23" s="35" t="s">
        <v>110</v>
      </c>
      <c r="L23" s="35" t="s">
        <v>142</v>
      </c>
      <c r="M23" s="33"/>
      <c r="N23" s="61">
        <f>+'Valoración Datos'!P25</f>
        <v>0</v>
      </c>
      <c r="O23" s="33"/>
      <c r="P23" s="167">
        <v>100</v>
      </c>
      <c r="Q23" s="34"/>
      <c r="R23" s="25"/>
      <c r="S23" s="26"/>
      <c r="Y23" s="25"/>
      <c r="Z23" s="25"/>
    </row>
    <row r="24" spans="1:26" x14ac:dyDescent="0.25">
      <c r="A24" s="25"/>
      <c r="B24" s="42"/>
      <c r="C24" s="43"/>
      <c r="D24" s="43"/>
      <c r="E24" s="43"/>
      <c r="F24" s="43"/>
      <c r="G24" s="43"/>
      <c r="H24" s="43"/>
      <c r="I24" s="44"/>
      <c r="J24" s="43"/>
      <c r="K24" s="43"/>
      <c r="L24" s="43"/>
      <c r="M24" s="43"/>
      <c r="N24" s="43"/>
      <c r="O24" s="43"/>
      <c r="P24" s="43"/>
      <c r="Q24" s="62"/>
      <c r="R24" s="25"/>
      <c r="S24" s="26"/>
      <c r="Y24" s="25"/>
      <c r="Z24" s="25"/>
    </row>
    <row r="25" spans="1:26" x14ac:dyDescent="0.25">
      <c r="A25" s="25"/>
      <c r="B25" s="31"/>
      <c r="C25" s="33"/>
      <c r="D25" s="33"/>
      <c r="E25" s="33"/>
      <c r="F25" s="33"/>
      <c r="G25" s="33"/>
      <c r="H25" s="33"/>
      <c r="I25" s="36"/>
      <c r="J25" s="33"/>
      <c r="K25" s="33"/>
      <c r="L25" s="33"/>
      <c r="M25" s="33"/>
      <c r="N25" s="33"/>
      <c r="O25" s="33"/>
      <c r="P25" s="33"/>
      <c r="Q25" s="34"/>
      <c r="R25" s="25"/>
      <c r="S25" s="26"/>
      <c r="Y25" s="25"/>
      <c r="Z25" s="25"/>
    </row>
    <row r="26" spans="1:26" x14ac:dyDescent="0.25">
      <c r="A26" s="25"/>
      <c r="B26" s="31"/>
      <c r="C26" s="165" t="s">
        <v>123</v>
      </c>
      <c r="D26" s="33"/>
      <c r="E26" s="33"/>
      <c r="F26" s="33"/>
      <c r="G26" s="33"/>
      <c r="H26" s="33"/>
      <c r="I26" s="36"/>
      <c r="J26" s="33"/>
      <c r="K26" s="165" t="s">
        <v>124</v>
      </c>
      <c r="L26" s="33"/>
      <c r="M26" s="33"/>
      <c r="N26" s="33"/>
      <c r="O26" s="33"/>
      <c r="P26" s="33"/>
      <c r="Q26" s="34"/>
      <c r="R26" s="25"/>
      <c r="S26" s="26"/>
      <c r="Y26" s="25"/>
      <c r="Z26" s="25"/>
    </row>
    <row r="27" spans="1:26" x14ac:dyDescent="0.25">
      <c r="A27" s="25"/>
      <c r="B27" s="31"/>
      <c r="C27" s="33"/>
      <c r="D27" s="46">
        <v>1</v>
      </c>
      <c r="E27" s="33"/>
      <c r="F27" s="57">
        <f>+'Valoración Datos'!D30</f>
        <v>0</v>
      </c>
      <c r="G27" s="33"/>
      <c r="H27" s="167">
        <v>20</v>
      </c>
      <c r="I27" s="36"/>
      <c r="J27" s="33"/>
      <c r="K27" s="33"/>
      <c r="L27" s="46">
        <v>1</v>
      </c>
      <c r="M27" s="33"/>
      <c r="N27" s="57">
        <f>+'Valoración Datos'!L30</f>
        <v>0</v>
      </c>
      <c r="O27" s="33"/>
      <c r="P27" s="167">
        <v>20</v>
      </c>
      <c r="Q27" s="34"/>
      <c r="R27" s="25"/>
      <c r="S27" s="26"/>
      <c r="Y27" s="25"/>
      <c r="Z27" s="25"/>
    </row>
    <row r="28" spans="1:26" x14ac:dyDescent="0.25">
      <c r="A28" s="25"/>
      <c r="B28" s="31"/>
      <c r="C28" s="33"/>
      <c r="D28" s="46">
        <v>2</v>
      </c>
      <c r="E28" s="33"/>
      <c r="F28" s="58">
        <f>+'Valoración Datos'!E30</f>
        <v>0</v>
      </c>
      <c r="G28" s="33"/>
      <c r="H28" s="167">
        <v>40</v>
      </c>
      <c r="I28" s="36"/>
      <c r="J28" s="33"/>
      <c r="K28" s="33"/>
      <c r="L28" s="46">
        <v>2</v>
      </c>
      <c r="M28" s="33"/>
      <c r="N28" s="58">
        <f>+'Valoración Datos'!M30</f>
        <v>0</v>
      </c>
      <c r="O28" s="33"/>
      <c r="P28" s="167">
        <v>40</v>
      </c>
      <c r="Q28" s="34"/>
      <c r="R28" s="25"/>
      <c r="S28" s="26"/>
      <c r="Y28" s="25"/>
      <c r="Z28" s="25"/>
    </row>
    <row r="29" spans="1:26" x14ac:dyDescent="0.25">
      <c r="A29" s="25"/>
      <c r="B29" s="31"/>
      <c r="C29" s="33"/>
      <c r="D29" s="46">
        <v>3</v>
      </c>
      <c r="E29" s="33"/>
      <c r="F29" s="58" t="str">
        <f>+'Valoración Datos'!F30</f>
        <v>x</v>
      </c>
      <c r="G29" s="33"/>
      <c r="H29" s="167">
        <v>60</v>
      </c>
      <c r="I29" s="36"/>
      <c r="J29" s="33"/>
      <c r="K29" s="33"/>
      <c r="L29" s="46">
        <v>3</v>
      </c>
      <c r="M29" s="33"/>
      <c r="N29" s="58" t="str">
        <f>+'Valoración Datos'!N30</f>
        <v>x</v>
      </c>
      <c r="O29" s="33"/>
      <c r="P29" s="167">
        <v>60</v>
      </c>
      <c r="Q29" s="34"/>
      <c r="R29" s="25"/>
      <c r="S29" s="26"/>
      <c r="Y29" s="25"/>
      <c r="Z29" s="25"/>
    </row>
    <row r="30" spans="1:26" x14ac:dyDescent="0.25">
      <c r="A30" s="25"/>
      <c r="B30" s="31"/>
      <c r="C30" s="33"/>
      <c r="D30" s="46">
        <v>4</v>
      </c>
      <c r="E30" s="33"/>
      <c r="F30" s="58">
        <f>+'Valoración Datos'!G30</f>
        <v>0</v>
      </c>
      <c r="G30" s="33"/>
      <c r="H30" s="167">
        <v>80</v>
      </c>
      <c r="I30" s="36"/>
      <c r="J30" s="33"/>
      <c r="K30" s="33"/>
      <c r="L30" s="46">
        <v>4</v>
      </c>
      <c r="M30" s="33"/>
      <c r="N30" s="58">
        <f>+'Valoración Datos'!O30</f>
        <v>0</v>
      </c>
      <c r="O30" s="33"/>
      <c r="P30" s="167">
        <v>80</v>
      </c>
      <c r="Q30" s="34"/>
      <c r="R30" s="25"/>
      <c r="S30" s="26"/>
      <c r="Y30" s="25"/>
      <c r="Z30" s="25"/>
    </row>
    <row r="31" spans="1:26" x14ac:dyDescent="0.25">
      <c r="A31" s="25"/>
      <c r="B31" s="31"/>
      <c r="C31" s="33"/>
      <c r="D31" s="46">
        <v>5</v>
      </c>
      <c r="E31" s="33"/>
      <c r="F31" s="59">
        <f>+'Valoración Datos'!H30</f>
        <v>0</v>
      </c>
      <c r="G31" s="33"/>
      <c r="H31" s="167">
        <v>100</v>
      </c>
      <c r="I31" s="36"/>
      <c r="J31" s="33"/>
      <c r="K31" s="33"/>
      <c r="L31" s="46">
        <v>5</v>
      </c>
      <c r="M31" s="33"/>
      <c r="N31" s="59">
        <f>+'Valoración Datos'!P30</f>
        <v>0</v>
      </c>
      <c r="O31" s="33"/>
      <c r="P31" s="167">
        <v>100</v>
      </c>
      <c r="Q31" s="34"/>
      <c r="R31" s="25"/>
      <c r="S31" s="26"/>
      <c r="Y31" s="25"/>
      <c r="Z31" s="25"/>
    </row>
    <row r="32" spans="1:26" ht="15.75" thickBot="1" x14ac:dyDescent="0.3">
      <c r="A32" s="25"/>
      <c r="B32" s="47"/>
      <c r="C32" s="48"/>
      <c r="D32" s="48"/>
      <c r="E32" s="48"/>
      <c r="F32" s="48"/>
      <c r="G32" s="48"/>
      <c r="H32" s="48"/>
      <c r="I32" s="53"/>
      <c r="J32" s="48"/>
      <c r="K32" s="48"/>
      <c r="L32" s="48"/>
      <c r="M32" s="48"/>
      <c r="N32" s="48"/>
      <c r="O32" s="48"/>
      <c r="P32" s="48"/>
      <c r="Q32" s="50"/>
      <c r="R32" s="25"/>
      <c r="S32" s="26"/>
      <c r="Y32" s="25"/>
      <c r="Z32" s="25"/>
    </row>
    <row r="33" spans="1:26" ht="15.75" hidden="1" thickBot="1" x14ac:dyDescent="0.3">
      <c r="A33" s="25"/>
      <c r="B33" s="31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4"/>
      <c r="R33" s="25"/>
      <c r="S33" s="26"/>
      <c r="Y33" s="25"/>
      <c r="Z33" s="25"/>
    </row>
    <row r="34" spans="1:26" x14ac:dyDescent="0.25">
      <c r="A34" s="25"/>
      <c r="B34" s="147"/>
      <c r="C34" s="473" t="str">
        <f>+'Valoración Datos'!C33:P33</f>
        <v>3. COMPLEJIDAD DEL PUESTO</v>
      </c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N34" s="473"/>
      <c r="O34" s="473"/>
      <c r="P34" s="473"/>
      <c r="Q34" s="148"/>
      <c r="R34" s="25"/>
      <c r="S34" s="26"/>
      <c r="Y34" s="25"/>
      <c r="Z34" s="25"/>
    </row>
    <row r="35" spans="1:26" x14ac:dyDescent="0.25">
      <c r="A35" s="25"/>
      <c r="B35" s="31"/>
      <c r="C35" s="33"/>
      <c r="D35" s="33"/>
      <c r="E35" s="33"/>
      <c r="F35" s="33"/>
      <c r="G35" s="33"/>
      <c r="H35" s="33"/>
      <c r="I35" s="32"/>
      <c r="J35" s="33"/>
      <c r="K35" s="33"/>
      <c r="L35" s="33"/>
      <c r="M35" s="33"/>
      <c r="N35" s="33"/>
      <c r="O35" s="33"/>
      <c r="P35" s="33"/>
      <c r="Q35" s="34"/>
      <c r="R35" s="25"/>
      <c r="S35" s="26"/>
      <c r="Y35" s="25"/>
      <c r="Z35" s="25"/>
    </row>
    <row r="36" spans="1:26" x14ac:dyDescent="0.25">
      <c r="A36" s="25"/>
      <c r="B36" s="31"/>
      <c r="C36" s="165" t="s">
        <v>125</v>
      </c>
      <c r="D36" s="33"/>
      <c r="E36" s="33"/>
      <c r="F36" s="33"/>
      <c r="G36" s="33"/>
      <c r="H36" s="33"/>
      <c r="I36" s="36"/>
      <c r="J36" s="33"/>
      <c r="K36" s="165" t="s">
        <v>126</v>
      </c>
      <c r="L36" s="33"/>
      <c r="M36" s="33"/>
      <c r="N36" s="33"/>
      <c r="O36" s="33"/>
      <c r="P36" s="33"/>
      <c r="Q36" s="34"/>
      <c r="R36" s="25"/>
      <c r="S36" s="26"/>
      <c r="Y36" s="25"/>
      <c r="Z36" s="25"/>
    </row>
    <row r="37" spans="1:26" x14ac:dyDescent="0.25">
      <c r="A37" s="25"/>
      <c r="B37" s="31"/>
      <c r="C37" s="33"/>
      <c r="D37" s="46">
        <v>1</v>
      </c>
      <c r="E37" s="33"/>
      <c r="F37" s="57">
        <f>+'Valoración Datos'!D36</f>
        <v>0</v>
      </c>
      <c r="G37" s="33"/>
      <c r="H37" s="167">
        <v>20</v>
      </c>
      <c r="I37" s="36"/>
      <c r="J37" s="33"/>
      <c r="K37" s="33"/>
      <c r="L37" s="46">
        <v>1</v>
      </c>
      <c r="M37" s="33"/>
      <c r="N37" s="57">
        <f>+'Valoración Datos'!$L$36</f>
        <v>0</v>
      </c>
      <c r="O37" s="33"/>
      <c r="P37" s="167">
        <v>20</v>
      </c>
      <c r="Q37" s="34"/>
      <c r="R37" s="25"/>
      <c r="S37" s="26"/>
      <c r="Y37" s="25"/>
      <c r="Z37" s="25"/>
    </row>
    <row r="38" spans="1:26" x14ac:dyDescent="0.25">
      <c r="A38" s="25"/>
      <c r="B38" s="31"/>
      <c r="C38" s="33"/>
      <c r="D38" s="46">
        <v>2</v>
      </c>
      <c r="E38" s="33"/>
      <c r="F38" s="58">
        <f>+'Valoración Datos'!E36</f>
        <v>0</v>
      </c>
      <c r="G38" s="33"/>
      <c r="H38" s="167">
        <v>40</v>
      </c>
      <c r="I38" s="36"/>
      <c r="J38" s="33"/>
      <c r="K38" s="33"/>
      <c r="L38" s="46">
        <v>2</v>
      </c>
      <c r="M38" s="33"/>
      <c r="N38" s="58">
        <f>+'Valoración Datos'!$M$36</f>
        <v>0</v>
      </c>
      <c r="O38" s="33"/>
      <c r="P38" s="167">
        <v>40</v>
      </c>
      <c r="Q38" s="34"/>
      <c r="R38" s="25"/>
      <c r="S38" s="26"/>
      <c r="Y38" s="25"/>
      <c r="Z38" s="25"/>
    </row>
    <row r="39" spans="1:26" x14ac:dyDescent="0.25">
      <c r="A39" s="25"/>
      <c r="B39" s="31"/>
      <c r="C39" s="33"/>
      <c r="D39" s="46">
        <v>3</v>
      </c>
      <c r="E39" s="33"/>
      <c r="F39" s="58" t="str">
        <f>+'Valoración Datos'!F36</f>
        <v>x</v>
      </c>
      <c r="G39" s="33"/>
      <c r="H39" s="167">
        <v>60</v>
      </c>
      <c r="I39" s="36"/>
      <c r="J39" s="33"/>
      <c r="K39" s="33"/>
      <c r="L39" s="46">
        <v>3</v>
      </c>
      <c r="M39" s="33"/>
      <c r="N39" s="58" t="str">
        <f>+'Valoración Datos'!$N36</f>
        <v>x</v>
      </c>
      <c r="O39" s="33"/>
      <c r="P39" s="167">
        <v>60</v>
      </c>
      <c r="Q39" s="34"/>
      <c r="R39" s="25"/>
      <c r="S39" s="26"/>
      <c r="Y39" s="25"/>
      <c r="Z39" s="25"/>
    </row>
    <row r="40" spans="1:26" x14ac:dyDescent="0.25">
      <c r="A40" s="25"/>
      <c r="B40" s="31"/>
      <c r="C40" s="33"/>
      <c r="D40" s="46">
        <v>4</v>
      </c>
      <c r="E40" s="33"/>
      <c r="F40" s="58">
        <f>+'Valoración Datos'!G36</f>
        <v>0</v>
      </c>
      <c r="G40" s="33"/>
      <c r="H40" s="167">
        <v>80</v>
      </c>
      <c r="I40" s="36"/>
      <c r="J40" s="33"/>
      <c r="K40" s="33"/>
      <c r="L40" s="46">
        <v>4</v>
      </c>
      <c r="M40" s="33"/>
      <c r="N40" s="58">
        <f>+'Valoración Datos'!$O36</f>
        <v>0</v>
      </c>
      <c r="O40" s="33"/>
      <c r="P40" s="167">
        <v>80</v>
      </c>
      <c r="Q40" s="34"/>
      <c r="R40" s="25"/>
      <c r="S40" s="26"/>
      <c r="Y40" s="25"/>
      <c r="Z40" s="25"/>
    </row>
    <row r="41" spans="1:26" x14ac:dyDescent="0.25">
      <c r="A41" s="25"/>
      <c r="B41" s="31"/>
      <c r="C41" s="33"/>
      <c r="D41" s="46">
        <v>5</v>
      </c>
      <c r="E41" s="33"/>
      <c r="F41" s="59">
        <f>+'Valoración Datos'!H36</f>
        <v>0</v>
      </c>
      <c r="G41" s="33"/>
      <c r="H41" s="167">
        <v>100</v>
      </c>
      <c r="I41" s="36"/>
      <c r="J41" s="33"/>
      <c r="K41" s="33"/>
      <c r="L41" s="46">
        <v>5</v>
      </c>
      <c r="M41" s="33"/>
      <c r="N41" s="59">
        <f>+'Valoración Datos'!$P36</f>
        <v>0</v>
      </c>
      <c r="O41" s="33"/>
      <c r="P41" s="167">
        <v>100</v>
      </c>
      <c r="Q41" s="34"/>
      <c r="R41" s="25"/>
      <c r="S41" s="26"/>
      <c r="Y41" s="25"/>
      <c r="Z41" s="25"/>
    </row>
    <row r="42" spans="1:26" ht="15.75" thickBot="1" x14ac:dyDescent="0.3">
      <c r="A42" s="25"/>
      <c r="B42" s="47"/>
      <c r="C42" s="48"/>
      <c r="D42" s="48"/>
      <c r="E42" s="48"/>
      <c r="F42" s="48"/>
      <c r="G42" s="48"/>
      <c r="H42" s="48"/>
      <c r="I42" s="53"/>
      <c r="J42" s="48"/>
      <c r="K42" s="48"/>
      <c r="L42" s="48"/>
      <c r="M42" s="48"/>
      <c r="N42" s="48"/>
      <c r="O42" s="48"/>
      <c r="P42" s="48"/>
      <c r="Q42" s="50"/>
      <c r="R42" s="25"/>
      <c r="S42" s="26"/>
      <c r="T42" s="26"/>
      <c r="U42" s="26"/>
      <c r="V42" s="26"/>
      <c r="W42" s="25"/>
      <c r="X42" s="25"/>
      <c r="Y42" s="25"/>
      <c r="Z42" s="25"/>
    </row>
    <row r="43" spans="1:26" ht="15.75" thickBot="1" x14ac:dyDescent="0.3">
      <c r="A43" s="25"/>
      <c r="B43" s="31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4"/>
      <c r="R43" s="25"/>
      <c r="S43" s="26"/>
      <c r="T43" s="26"/>
      <c r="U43" s="26"/>
      <c r="V43" s="26"/>
      <c r="W43" s="25"/>
      <c r="X43" s="25"/>
      <c r="Y43" s="25"/>
      <c r="Z43" s="25"/>
    </row>
    <row r="44" spans="1:26" x14ac:dyDescent="0.25">
      <c r="A44" s="25"/>
      <c r="B44" s="147"/>
      <c r="C44" s="473" t="str">
        <f>+'Valoración Datos'!C39:P39</f>
        <v>4. RESPONSABILIDAD</v>
      </c>
      <c r="D44" s="473"/>
      <c r="E44" s="473"/>
      <c r="F44" s="473"/>
      <c r="G44" s="473"/>
      <c r="H44" s="473"/>
      <c r="I44" s="473"/>
      <c r="J44" s="473"/>
      <c r="K44" s="473"/>
      <c r="L44" s="473"/>
      <c r="M44" s="473"/>
      <c r="N44" s="473"/>
      <c r="O44" s="473"/>
      <c r="P44" s="473"/>
      <c r="Q44" s="148"/>
      <c r="R44" s="25"/>
      <c r="S44" s="25"/>
      <c r="T44" s="25"/>
      <c r="U44" s="25"/>
      <c r="V44" s="25"/>
      <c r="W44" s="25"/>
      <c r="X44" s="25"/>
      <c r="Y44" s="25"/>
      <c r="Z44" s="25"/>
    </row>
    <row r="45" spans="1:26" x14ac:dyDescent="0.25">
      <c r="A45" s="25"/>
      <c r="B45" s="31"/>
      <c r="C45" s="33"/>
      <c r="D45" s="33"/>
      <c r="E45" s="33"/>
      <c r="F45" s="33"/>
      <c r="G45" s="33"/>
      <c r="H45" s="33"/>
      <c r="I45" s="32"/>
      <c r="J45" s="33"/>
      <c r="K45" s="33"/>
      <c r="L45" s="33"/>
      <c r="M45" s="33"/>
      <c r="N45" s="33"/>
      <c r="O45" s="33"/>
      <c r="P45" s="33"/>
      <c r="Q45" s="34"/>
      <c r="R45" s="25"/>
      <c r="S45" s="25"/>
      <c r="T45" s="25"/>
      <c r="U45" s="25"/>
      <c r="V45" s="25"/>
      <c r="W45" s="25"/>
      <c r="X45" s="25"/>
      <c r="Y45" s="25"/>
      <c r="Z45" s="25"/>
    </row>
    <row r="46" spans="1:26" x14ac:dyDescent="0.25">
      <c r="A46" s="25"/>
      <c r="B46" s="31"/>
      <c r="C46" s="165" t="s">
        <v>127</v>
      </c>
      <c r="D46" s="33"/>
      <c r="E46" s="33"/>
      <c r="F46" s="33"/>
      <c r="G46" s="33"/>
      <c r="H46" s="33"/>
      <c r="I46" s="36"/>
      <c r="J46" s="33"/>
      <c r="K46" s="165" t="s">
        <v>128</v>
      </c>
      <c r="L46" s="33"/>
      <c r="M46" s="33"/>
      <c r="N46" s="33"/>
      <c r="O46" s="33"/>
      <c r="P46" s="33"/>
      <c r="Q46" s="34"/>
      <c r="R46" s="25"/>
      <c r="S46" s="25"/>
      <c r="T46" s="25"/>
      <c r="U46" s="25"/>
      <c r="V46" s="25"/>
      <c r="W46" s="25"/>
      <c r="X46" s="25"/>
      <c r="Y46" s="25"/>
      <c r="Z46" s="25"/>
    </row>
    <row r="47" spans="1:26" x14ac:dyDescent="0.25">
      <c r="A47" s="25"/>
      <c r="B47" s="31"/>
      <c r="C47" s="33"/>
      <c r="D47" s="33"/>
      <c r="E47" s="33"/>
      <c r="F47" s="33"/>
      <c r="G47" s="33"/>
      <c r="H47" s="33"/>
      <c r="I47" s="36"/>
      <c r="J47" s="33"/>
      <c r="K47" s="33"/>
      <c r="L47" s="33"/>
      <c r="M47" s="33"/>
      <c r="N47" s="33"/>
      <c r="O47" s="33"/>
      <c r="P47" s="33"/>
      <c r="Q47" s="34"/>
      <c r="R47" s="25"/>
      <c r="S47" s="25"/>
      <c r="T47" s="25"/>
      <c r="U47" s="25"/>
      <c r="V47" s="25"/>
      <c r="W47" s="25"/>
      <c r="X47" s="25"/>
      <c r="Y47" s="25"/>
      <c r="Z47" s="25"/>
    </row>
    <row r="48" spans="1:26" x14ac:dyDescent="0.25">
      <c r="A48" s="25"/>
      <c r="B48" s="31"/>
      <c r="C48" s="40" t="s">
        <v>92</v>
      </c>
      <c r="D48" s="33"/>
      <c r="E48" s="33"/>
      <c r="F48" s="33"/>
      <c r="G48" s="33"/>
      <c r="H48" s="33"/>
      <c r="I48" s="36"/>
      <c r="J48" s="33"/>
      <c r="K48" s="33"/>
      <c r="L48" s="46">
        <v>1</v>
      </c>
      <c r="M48" s="33"/>
      <c r="N48" s="57">
        <f>+'Valoración Datos'!$L$43</f>
        <v>0</v>
      </c>
      <c r="O48" s="33"/>
      <c r="P48" s="167">
        <v>20</v>
      </c>
      <c r="Q48" s="34"/>
      <c r="R48" s="25"/>
      <c r="S48" s="25"/>
      <c r="T48" s="25"/>
      <c r="U48" s="25"/>
      <c r="V48" s="25"/>
      <c r="W48" s="25"/>
      <c r="X48" s="25"/>
      <c r="Y48" s="25"/>
      <c r="Z48" s="25"/>
    </row>
    <row r="49" spans="1:26" x14ac:dyDescent="0.25">
      <c r="A49" s="25"/>
      <c r="B49" s="31"/>
      <c r="C49" s="35" t="s">
        <v>94</v>
      </c>
      <c r="D49" s="33"/>
      <c r="E49" s="33"/>
      <c r="F49" s="57">
        <f>+'Valoración Datos'!H43</f>
        <v>0</v>
      </c>
      <c r="G49" s="33"/>
      <c r="H49" s="167">
        <v>25</v>
      </c>
      <c r="I49" s="36"/>
      <c r="J49" s="33"/>
      <c r="K49" s="33"/>
      <c r="L49" s="46">
        <v>2</v>
      </c>
      <c r="M49" s="33"/>
      <c r="N49" s="58">
        <f>+'Valoración Datos'!$M$43</f>
        <v>0</v>
      </c>
      <c r="O49" s="33"/>
      <c r="P49" s="167">
        <v>40</v>
      </c>
      <c r="Q49" s="34"/>
      <c r="R49" s="25"/>
      <c r="S49" s="25"/>
      <c r="T49" s="25"/>
      <c r="U49" s="25"/>
      <c r="V49" s="25"/>
      <c r="W49" s="25"/>
      <c r="X49" s="25"/>
      <c r="Y49" s="25"/>
      <c r="Z49" s="25"/>
    </row>
    <row r="50" spans="1:26" x14ac:dyDescent="0.25">
      <c r="A50" s="25"/>
      <c r="B50" s="31"/>
      <c r="C50" s="35" t="s">
        <v>96</v>
      </c>
      <c r="D50" s="33"/>
      <c r="E50" s="33"/>
      <c r="F50" s="58">
        <f>+'Valoración Datos'!H44</f>
        <v>0</v>
      </c>
      <c r="G50" s="33"/>
      <c r="H50" s="167">
        <v>50</v>
      </c>
      <c r="I50" s="36"/>
      <c r="J50" s="33"/>
      <c r="K50" s="33"/>
      <c r="L50" s="46">
        <v>3</v>
      </c>
      <c r="M50" s="33"/>
      <c r="N50" s="58">
        <f>+'Valoración Datos'!$N$43</f>
        <v>0</v>
      </c>
      <c r="O50" s="33"/>
      <c r="P50" s="167">
        <v>60</v>
      </c>
      <c r="Q50" s="34"/>
      <c r="R50" s="25"/>
      <c r="S50" s="25"/>
      <c r="T50" s="25"/>
      <c r="U50" s="25"/>
      <c r="V50" s="25"/>
      <c r="W50" s="25"/>
      <c r="X50" s="25"/>
      <c r="Y50" s="25"/>
      <c r="Z50" s="25"/>
    </row>
    <row r="51" spans="1:26" x14ac:dyDescent="0.25">
      <c r="A51" s="25"/>
      <c r="B51" s="31"/>
      <c r="C51" s="35" t="s">
        <v>98</v>
      </c>
      <c r="D51" s="33"/>
      <c r="E51" s="33"/>
      <c r="F51" s="59">
        <f>+'Valoración Datos'!H45</f>
        <v>0</v>
      </c>
      <c r="G51" s="33"/>
      <c r="H51" s="167">
        <v>75</v>
      </c>
      <c r="I51" s="36"/>
      <c r="J51" s="33"/>
      <c r="K51" s="33"/>
      <c r="L51" s="46">
        <v>4</v>
      </c>
      <c r="M51" s="33"/>
      <c r="N51" s="58" t="str">
        <f>+'Valoración Datos'!$O$43</f>
        <v>x</v>
      </c>
      <c r="O51" s="33"/>
      <c r="P51" s="167">
        <v>80</v>
      </c>
      <c r="Q51" s="34"/>
      <c r="R51" s="25"/>
      <c r="S51" s="25"/>
      <c r="T51" s="25"/>
      <c r="U51" s="25"/>
      <c r="V51" s="25"/>
      <c r="W51" s="25"/>
      <c r="X51" s="25"/>
      <c r="Y51" s="25"/>
      <c r="Z51" s="25"/>
    </row>
    <row r="52" spans="1:26" x14ac:dyDescent="0.25">
      <c r="A52" s="25"/>
      <c r="B52" s="31"/>
      <c r="C52" s="40" t="s">
        <v>6</v>
      </c>
      <c r="D52" s="33"/>
      <c r="E52" s="33"/>
      <c r="F52" s="60"/>
      <c r="G52" s="33"/>
      <c r="H52" s="60"/>
      <c r="I52" s="36"/>
      <c r="J52" s="33"/>
      <c r="K52" s="33"/>
      <c r="L52" s="46">
        <v>5</v>
      </c>
      <c r="M52" s="33"/>
      <c r="N52" s="59">
        <f>+'Valoración Datos'!$P$43</f>
        <v>0</v>
      </c>
      <c r="O52" s="33"/>
      <c r="P52" s="167">
        <v>100</v>
      </c>
      <c r="Q52" s="34"/>
      <c r="R52" s="25"/>
      <c r="S52" s="25"/>
      <c r="T52" s="25"/>
      <c r="U52" s="25"/>
      <c r="V52" s="25"/>
      <c r="W52" s="25"/>
      <c r="X52" s="25"/>
      <c r="Y52" s="25"/>
      <c r="Z52" s="25"/>
    </row>
    <row r="53" spans="1:26" x14ac:dyDescent="0.25">
      <c r="A53" s="25"/>
      <c r="B53" s="31"/>
      <c r="C53" s="35" t="s">
        <v>101</v>
      </c>
      <c r="D53" s="33"/>
      <c r="E53" s="33"/>
      <c r="F53" s="57">
        <f>+'Valoración Datos'!H47</f>
        <v>0</v>
      </c>
      <c r="G53" s="33"/>
      <c r="H53" s="167">
        <v>100</v>
      </c>
      <c r="I53" s="36"/>
      <c r="J53" s="33"/>
      <c r="K53" s="33"/>
      <c r="L53" s="33"/>
      <c r="M53" s="33"/>
      <c r="N53" s="33"/>
      <c r="O53" s="33"/>
      <c r="P53" s="33"/>
      <c r="Q53" s="34"/>
      <c r="R53" s="25"/>
      <c r="S53" s="25"/>
      <c r="T53" s="25"/>
      <c r="U53" s="25"/>
      <c r="V53" s="25"/>
      <c r="W53" s="25"/>
      <c r="X53" s="25"/>
      <c r="Y53" s="25"/>
      <c r="Z53" s="25"/>
    </row>
    <row r="54" spans="1:26" x14ac:dyDescent="0.25">
      <c r="A54" s="25"/>
      <c r="B54" s="31"/>
      <c r="C54" s="35" t="s">
        <v>103</v>
      </c>
      <c r="D54" s="33"/>
      <c r="E54" s="33"/>
      <c r="F54" s="58">
        <f>+'Valoración Datos'!H48</f>
        <v>0</v>
      </c>
      <c r="G54" s="33"/>
      <c r="H54" s="167">
        <v>125</v>
      </c>
      <c r="I54" s="36"/>
      <c r="J54" s="33"/>
      <c r="K54" s="33"/>
      <c r="L54" s="33"/>
      <c r="M54" s="33"/>
      <c r="N54" s="33"/>
      <c r="O54" s="33"/>
      <c r="P54" s="33"/>
      <c r="Q54" s="34"/>
      <c r="R54" s="25"/>
      <c r="S54" s="25"/>
      <c r="T54" s="25"/>
      <c r="U54" s="25"/>
      <c r="V54" s="25"/>
      <c r="W54" s="25"/>
      <c r="X54" s="25"/>
      <c r="Y54" s="25"/>
      <c r="Z54" s="25"/>
    </row>
    <row r="55" spans="1:26" x14ac:dyDescent="0.25">
      <c r="A55" s="25"/>
      <c r="B55" s="31"/>
      <c r="C55" s="35" t="s">
        <v>104</v>
      </c>
      <c r="D55" s="33"/>
      <c r="E55" s="33"/>
      <c r="F55" s="58" t="str">
        <f>+'Valoración Datos'!H49</f>
        <v>x</v>
      </c>
      <c r="G55" s="33"/>
      <c r="H55" s="167">
        <v>150</v>
      </c>
      <c r="I55" s="36"/>
      <c r="J55" s="33"/>
      <c r="K55" s="33"/>
      <c r="L55" s="33"/>
      <c r="M55" s="33"/>
      <c r="N55" s="33"/>
      <c r="O55" s="33"/>
      <c r="P55" s="33"/>
      <c r="Q55" s="34"/>
      <c r="R55" s="25"/>
      <c r="S55" s="25"/>
      <c r="T55" s="25"/>
      <c r="U55" s="25"/>
      <c r="V55" s="25"/>
      <c r="W55" s="25"/>
      <c r="X55" s="25"/>
      <c r="Y55" s="25"/>
      <c r="Z55" s="25"/>
    </row>
    <row r="56" spans="1:26" x14ac:dyDescent="0.25">
      <c r="A56" s="25"/>
      <c r="B56" s="31"/>
      <c r="C56" s="35" t="s">
        <v>106</v>
      </c>
      <c r="D56" s="33"/>
      <c r="E56" s="33"/>
      <c r="F56" s="59">
        <f>+'Valoración Datos'!H50</f>
        <v>0</v>
      </c>
      <c r="G56" s="33"/>
      <c r="H56" s="167">
        <v>175</v>
      </c>
      <c r="I56" s="36"/>
      <c r="J56" s="33"/>
      <c r="K56" s="33"/>
      <c r="L56" s="33"/>
      <c r="M56" s="33"/>
      <c r="N56" s="33"/>
      <c r="O56" s="33"/>
      <c r="P56" s="33"/>
      <c r="Q56" s="34"/>
      <c r="R56" s="25"/>
      <c r="S56" s="25"/>
      <c r="T56" s="25"/>
      <c r="U56" s="25"/>
      <c r="V56" s="25"/>
      <c r="W56" s="25"/>
      <c r="X56" s="25"/>
      <c r="Y56" s="25"/>
      <c r="Z56" s="25"/>
    </row>
    <row r="57" spans="1:26" x14ac:dyDescent="0.25">
      <c r="A57" s="25"/>
      <c r="B57" s="31"/>
      <c r="C57" s="40" t="s">
        <v>108</v>
      </c>
      <c r="D57" s="33"/>
      <c r="E57" s="33"/>
      <c r="F57" s="60"/>
      <c r="G57" s="33"/>
      <c r="H57" s="60"/>
      <c r="I57" s="36"/>
      <c r="J57" s="33"/>
      <c r="K57" s="33"/>
      <c r="L57" s="33"/>
      <c r="M57" s="33"/>
      <c r="N57" s="33"/>
      <c r="O57" s="33"/>
      <c r="P57" s="33"/>
      <c r="Q57" s="34"/>
      <c r="R57" s="25"/>
      <c r="S57" s="25"/>
      <c r="T57" s="25"/>
      <c r="U57" s="25"/>
      <c r="V57" s="25"/>
      <c r="W57" s="25"/>
      <c r="X57" s="25"/>
      <c r="Y57" s="25"/>
      <c r="Z57" s="25"/>
    </row>
    <row r="58" spans="1:26" x14ac:dyDescent="0.25">
      <c r="A58" s="25"/>
      <c r="B58" s="31"/>
      <c r="C58" s="35" t="s">
        <v>110</v>
      </c>
      <c r="D58" s="33"/>
      <c r="E58" s="33"/>
      <c r="F58" s="61">
        <f>+'Valoración Datos'!H52</f>
        <v>0</v>
      </c>
      <c r="G58" s="33"/>
      <c r="H58" s="167">
        <v>200</v>
      </c>
      <c r="I58" s="36"/>
      <c r="J58" s="33"/>
      <c r="K58" s="33"/>
      <c r="L58" s="33"/>
      <c r="M58" s="33"/>
      <c r="N58" s="33"/>
      <c r="O58" s="33"/>
      <c r="P58" s="33"/>
      <c r="Q58" s="34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.75" thickBot="1" x14ac:dyDescent="0.3">
      <c r="A59" s="25"/>
      <c r="B59" s="47"/>
      <c r="C59" s="48"/>
      <c r="D59" s="48"/>
      <c r="E59" s="48"/>
      <c r="F59" s="48"/>
      <c r="G59" s="48"/>
      <c r="H59" s="48"/>
      <c r="I59" s="53"/>
      <c r="J59" s="48"/>
      <c r="K59" s="48"/>
      <c r="L59" s="48"/>
      <c r="M59" s="48"/>
      <c r="N59" s="48"/>
      <c r="O59" s="48"/>
      <c r="P59" s="48"/>
      <c r="Q59" s="50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.75" hidden="1" thickBot="1" x14ac:dyDescent="0.3">
      <c r="A60" s="25"/>
      <c r="B60" s="72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4"/>
      <c r="R60" s="25"/>
      <c r="S60" s="26"/>
      <c r="T60" s="26"/>
      <c r="U60" s="26"/>
      <c r="V60" s="26"/>
      <c r="W60" s="26"/>
      <c r="X60" s="25"/>
      <c r="Y60" s="25"/>
      <c r="Z60" s="25"/>
    </row>
    <row r="61" spans="1:26" x14ac:dyDescent="0.25">
      <c r="A61" s="25"/>
      <c r="B61" s="147"/>
      <c r="C61" s="473" t="s">
        <v>129</v>
      </c>
      <c r="D61" s="473"/>
      <c r="E61" s="473"/>
      <c r="F61" s="473"/>
      <c r="G61" s="473"/>
      <c r="H61" s="473"/>
      <c r="I61" s="473"/>
      <c r="J61" s="473"/>
      <c r="K61" s="473"/>
      <c r="L61" s="473"/>
      <c r="M61" s="473"/>
      <c r="N61" s="473"/>
      <c r="O61" s="473"/>
      <c r="P61" s="473"/>
      <c r="Q61" s="148"/>
      <c r="R61" s="25"/>
      <c r="S61" s="26"/>
      <c r="T61" s="26"/>
      <c r="U61" s="26"/>
      <c r="V61" s="26"/>
      <c r="W61" s="26"/>
      <c r="X61" s="25"/>
      <c r="Y61" s="25"/>
      <c r="Z61" s="25"/>
    </row>
    <row r="62" spans="1:26" x14ac:dyDescent="0.25">
      <c r="A62" s="25"/>
      <c r="B62" s="31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4"/>
      <c r="R62" s="25"/>
      <c r="S62" s="26"/>
      <c r="T62" s="26"/>
      <c r="U62" s="26"/>
      <c r="V62" s="26"/>
      <c r="W62" s="26"/>
      <c r="X62" s="25"/>
      <c r="Y62" s="25"/>
      <c r="Z62" s="25"/>
    </row>
    <row r="63" spans="1:26" x14ac:dyDescent="0.25">
      <c r="A63" s="25"/>
      <c r="B63" s="31"/>
      <c r="C63" s="166" t="s">
        <v>130</v>
      </c>
      <c r="D63" s="509">
        <f>+'Base de Datos'!G32</f>
        <v>680</v>
      </c>
      <c r="E63" s="510"/>
      <c r="F63" s="33"/>
      <c r="G63" s="511" t="s">
        <v>119</v>
      </c>
      <c r="H63" s="511"/>
      <c r="I63" s="512">
        <f>+'Base de Datos'!H33</f>
        <v>9</v>
      </c>
      <c r="J63" s="513"/>
      <c r="K63" s="166" t="s">
        <v>131</v>
      </c>
      <c r="L63" s="512" t="str">
        <f>+'Base de Datos'!G33</f>
        <v>Servidor Público 3</v>
      </c>
      <c r="M63" s="514"/>
      <c r="N63" s="514"/>
      <c r="O63" s="514"/>
      <c r="P63" s="513"/>
      <c r="Q63" s="34"/>
      <c r="R63" s="25"/>
      <c r="S63" s="26"/>
      <c r="T63" s="26"/>
      <c r="U63" s="26"/>
      <c r="V63" s="26"/>
      <c r="W63" s="26"/>
      <c r="X63" s="25"/>
      <c r="Y63" s="25"/>
      <c r="Z63" s="25"/>
    </row>
    <row r="64" spans="1:26" ht="15.75" thickBot="1" x14ac:dyDescent="0.3">
      <c r="A64" s="25"/>
      <c r="B64" s="47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50"/>
      <c r="R64" s="25"/>
      <c r="S64" s="26"/>
      <c r="T64" s="26"/>
      <c r="U64" s="26"/>
      <c r="V64" s="26"/>
      <c r="W64" s="26"/>
      <c r="X64" s="25"/>
      <c r="Y64" s="25"/>
      <c r="Z64" s="25"/>
    </row>
    <row r="65" spans="1:26" ht="15.75" thickBot="1" x14ac:dyDescent="0.3">
      <c r="A65" s="25"/>
      <c r="B65" s="72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R65" s="25"/>
      <c r="S65" s="26"/>
      <c r="T65" s="26"/>
      <c r="U65" s="26"/>
      <c r="V65" s="26"/>
      <c r="W65" s="26"/>
      <c r="X65" s="25"/>
      <c r="Y65" s="25"/>
      <c r="Z65" s="25"/>
    </row>
    <row r="66" spans="1:26" x14ac:dyDescent="0.25">
      <c r="A66" s="25"/>
      <c r="B66" s="147"/>
      <c r="C66" s="473" t="s">
        <v>132</v>
      </c>
      <c r="D66" s="473"/>
      <c r="E66" s="473"/>
      <c r="F66" s="473"/>
      <c r="G66" s="473"/>
      <c r="H66" s="473"/>
      <c r="I66" s="473"/>
      <c r="J66" s="473"/>
      <c r="K66" s="473"/>
      <c r="L66" s="473"/>
      <c r="M66" s="473"/>
      <c r="N66" s="473"/>
      <c r="O66" s="473"/>
      <c r="P66" s="473"/>
      <c r="Q66" s="148"/>
      <c r="R66" s="25"/>
      <c r="S66" s="26"/>
      <c r="T66" s="26"/>
      <c r="U66" s="26"/>
      <c r="V66" s="26"/>
      <c r="W66" s="26"/>
      <c r="X66" s="25"/>
      <c r="Y66" s="25"/>
      <c r="Z66" s="25"/>
    </row>
    <row r="67" spans="1:26" x14ac:dyDescent="0.25">
      <c r="A67" s="25"/>
      <c r="B67" s="31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4"/>
      <c r="R67" s="25"/>
      <c r="S67" s="26"/>
      <c r="T67" s="26"/>
      <c r="U67" s="26"/>
      <c r="V67" s="26"/>
      <c r="W67" s="26"/>
      <c r="X67" s="25"/>
      <c r="Y67" s="25"/>
      <c r="Z67" s="25"/>
    </row>
    <row r="68" spans="1:26" x14ac:dyDescent="0.25">
      <c r="A68" s="25"/>
      <c r="B68" s="31"/>
      <c r="C68" s="63" t="s">
        <v>81</v>
      </c>
      <c r="D68" s="502" t="s">
        <v>189</v>
      </c>
      <c r="E68" s="503"/>
      <c r="F68" s="503"/>
      <c r="G68" s="503"/>
      <c r="H68" s="504"/>
      <c r="I68" s="33"/>
      <c r="J68" s="33"/>
      <c r="K68" s="33"/>
      <c r="L68" s="33"/>
      <c r="M68" s="33"/>
      <c r="N68" s="33"/>
      <c r="O68" s="33"/>
      <c r="P68" s="33"/>
      <c r="Q68" s="34"/>
      <c r="R68" s="25"/>
      <c r="S68" s="26"/>
      <c r="T68" s="26"/>
      <c r="U68" s="26"/>
      <c r="V68" s="26"/>
      <c r="W68" s="26"/>
      <c r="X68" s="25"/>
      <c r="Y68" s="25"/>
      <c r="Z68" s="25"/>
    </row>
    <row r="69" spans="1:26" x14ac:dyDescent="0.25">
      <c r="A69" s="25"/>
      <c r="B69" s="31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4"/>
      <c r="R69" s="25"/>
      <c r="S69" s="26"/>
      <c r="T69" s="26"/>
      <c r="U69" s="26"/>
      <c r="V69" s="26"/>
      <c r="W69" s="26"/>
      <c r="X69" s="25"/>
      <c r="Y69" s="25"/>
      <c r="Z69" s="25"/>
    </row>
    <row r="70" spans="1:26" x14ac:dyDescent="0.25">
      <c r="A70" s="25"/>
      <c r="B70" s="31"/>
      <c r="C70" s="505"/>
      <c r="D70" s="506"/>
      <c r="E70" s="506"/>
      <c r="F70" s="506"/>
      <c r="G70" s="506"/>
      <c r="H70" s="506"/>
      <c r="I70" s="506"/>
      <c r="J70" s="506"/>
      <c r="K70" s="506"/>
      <c r="L70" s="506"/>
      <c r="M70" s="506"/>
      <c r="N70" s="506"/>
      <c r="O70" s="506"/>
      <c r="P70" s="507"/>
      <c r="Q70" s="34"/>
      <c r="R70" s="25"/>
      <c r="S70" s="64"/>
      <c r="T70" s="26"/>
      <c r="U70" s="26"/>
      <c r="V70" s="26"/>
      <c r="W70" s="26"/>
      <c r="X70" s="25"/>
      <c r="Y70" s="25"/>
      <c r="Z70" s="25"/>
    </row>
    <row r="71" spans="1:26" ht="26.25" customHeight="1" x14ac:dyDescent="0.25">
      <c r="A71" s="65"/>
      <c r="B71" s="66"/>
      <c r="C71" s="508" t="s">
        <v>133</v>
      </c>
      <c r="D71" s="508"/>
      <c r="E71" s="508" t="s">
        <v>134</v>
      </c>
      <c r="F71" s="508"/>
      <c r="G71" s="508"/>
      <c r="H71" s="508"/>
      <c r="I71" s="508"/>
      <c r="J71" s="508"/>
      <c r="K71" s="508"/>
      <c r="L71" s="508" t="s">
        <v>135</v>
      </c>
      <c r="M71" s="508"/>
      <c r="N71" s="508"/>
      <c r="O71" s="508"/>
      <c r="P71" s="508"/>
      <c r="Q71" s="67"/>
      <c r="R71" s="65"/>
      <c r="S71" s="65"/>
      <c r="T71" s="65"/>
      <c r="U71" s="65"/>
      <c r="V71" s="26"/>
      <c r="W71" s="26"/>
      <c r="X71" s="65"/>
      <c r="Y71" s="65"/>
      <c r="Z71" s="65"/>
    </row>
    <row r="72" spans="1:26" ht="15.75" thickBot="1" x14ac:dyDescent="0.3">
      <c r="A72" s="25"/>
      <c r="B72" s="47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50"/>
      <c r="R72" s="25"/>
      <c r="S72" s="26"/>
      <c r="T72" s="26"/>
      <c r="U72" s="26"/>
      <c r="V72" s="65"/>
      <c r="W72" s="26"/>
      <c r="X72" s="25"/>
      <c r="Y72" s="25"/>
      <c r="Z72" s="25"/>
    </row>
    <row r="73" spans="1:26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501"/>
      <c r="L73" s="501"/>
      <c r="M73" s="501"/>
      <c r="N73" s="501"/>
      <c r="O73" s="501"/>
      <c r="P73" s="501"/>
      <c r="Q73" s="25"/>
      <c r="R73" s="25"/>
      <c r="S73" s="26"/>
      <c r="T73" s="26"/>
      <c r="U73" s="26"/>
      <c r="V73" s="26"/>
      <c r="W73" s="65"/>
      <c r="X73" s="25"/>
      <c r="Y73" s="25"/>
      <c r="Z73" s="25"/>
    </row>
  </sheetData>
  <sheetProtection algorithmName="SHA-512" hashValue="MSDNMMulbpFvmuYNQ6kYSUd9A2STNOeuRfUIrlySB25EIbyg6pT+xm5uEY+h5MzGYcmOC/Iyx9Ta2V0PMFkwiA==" saltValue="0mL2EQmkxWGbYcwsKmFntw==" spinCount="100000" sheet="1" objects="1" scenarios="1"/>
  <mergeCells count="28">
    <mergeCell ref="B7:C7"/>
    <mergeCell ref="D7:K7"/>
    <mergeCell ref="M7:P7"/>
    <mergeCell ref="B2:C2"/>
    <mergeCell ref="D2:M2"/>
    <mergeCell ref="N2:Q2"/>
    <mergeCell ref="C4:P4"/>
    <mergeCell ref="B5:C5"/>
    <mergeCell ref="D5:P5"/>
    <mergeCell ref="B6:C6"/>
    <mergeCell ref="D6:P6"/>
    <mergeCell ref="C9:P9"/>
    <mergeCell ref="C34:P34"/>
    <mergeCell ref="C44:P44"/>
    <mergeCell ref="C61:P61"/>
    <mergeCell ref="D63:E63"/>
    <mergeCell ref="G63:H63"/>
    <mergeCell ref="I63:J63"/>
    <mergeCell ref="L63:P63"/>
    <mergeCell ref="K73:P73"/>
    <mergeCell ref="C66:P66"/>
    <mergeCell ref="D68:H68"/>
    <mergeCell ref="C70:D70"/>
    <mergeCell ref="E70:K70"/>
    <mergeCell ref="L70:P70"/>
    <mergeCell ref="C71:D71"/>
    <mergeCell ref="E71:K71"/>
    <mergeCell ref="L71:P71"/>
  </mergeCells>
  <conditionalFormatting sqref="D68:H68">
    <cfRule type="cellIs" dxfId="11" priority="15" stopIfTrue="1" operator="greaterThan">
      <formula>0</formula>
    </cfRule>
  </conditionalFormatting>
  <conditionalFormatting sqref="D5:P5">
    <cfRule type="cellIs" dxfId="10" priority="11" stopIfTrue="1" operator="equal">
      <formula>0</formula>
    </cfRule>
  </conditionalFormatting>
  <conditionalFormatting sqref="D6:P6">
    <cfRule type="cellIs" dxfId="9" priority="10" stopIfTrue="1" operator="equal">
      <formula>0</formula>
    </cfRule>
  </conditionalFormatting>
  <conditionalFormatting sqref="M7:P7">
    <cfRule type="cellIs" dxfId="8" priority="9" stopIfTrue="1" operator="equal">
      <formula>0</formula>
    </cfRule>
  </conditionalFormatting>
  <conditionalFormatting sqref="F13:F19">
    <cfRule type="cellIs" dxfId="7" priority="7" stopIfTrue="1" operator="greaterThan">
      <formula>0</formula>
    </cfRule>
    <cfRule type="cellIs" dxfId="6" priority="8" stopIfTrue="1" operator="equal">
      <formula>0</formula>
    </cfRule>
  </conditionalFormatting>
  <conditionalFormatting sqref="F21:F23 F27:F31 N14:N16 N18:N21 N23 N27:N31 F37:F41 N37:N41 F49:F51 F53:F56 F58 N48:N52"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D63:E63 L63:P63">
    <cfRule type="cellIs" dxfId="3" priority="3" stopIfTrue="1" operator="greaterThan">
      <formula>0</formula>
    </cfRule>
    <cfRule type="cellIs" dxfId="2" priority="4" stopIfTrue="1" operator="equal">
      <formula>0</formula>
    </cfRule>
  </conditionalFormatting>
  <conditionalFormatting sqref="I63:J63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7"/>
  <sheetViews>
    <sheetView workbookViewId="0">
      <selection activeCell="G26" sqref="G26"/>
    </sheetView>
  </sheetViews>
  <sheetFormatPr baseColWidth="10" defaultRowHeight="15" x14ac:dyDescent="0.25"/>
  <cols>
    <col min="3" max="3" width="14.140625" bestFit="1" customWidth="1"/>
    <col min="4" max="4" width="34.5703125" bestFit="1" customWidth="1"/>
    <col min="6" max="6" width="22.7109375" bestFit="1" customWidth="1"/>
    <col min="7" max="7" width="24.28515625" customWidth="1"/>
  </cols>
  <sheetData>
    <row r="2" spans="3:10" ht="15.75" thickBot="1" x14ac:dyDescent="0.3"/>
    <row r="3" spans="3:10" ht="15.75" thickBot="1" x14ac:dyDescent="0.3">
      <c r="C3" t="s">
        <v>146</v>
      </c>
      <c r="D3" t="s">
        <v>149</v>
      </c>
      <c r="F3" s="524" t="s">
        <v>158</v>
      </c>
      <c r="G3" s="525"/>
      <c r="H3" s="525"/>
      <c r="I3" s="525"/>
      <c r="J3" s="526"/>
    </row>
    <row r="4" spans="3:10" x14ac:dyDescent="0.25">
      <c r="C4" t="s">
        <v>147</v>
      </c>
      <c r="D4" t="s">
        <v>150</v>
      </c>
      <c r="F4" s="529" t="s">
        <v>159</v>
      </c>
      <c r="G4" s="527" t="s">
        <v>119</v>
      </c>
      <c r="H4" s="531" t="s">
        <v>160</v>
      </c>
      <c r="I4" s="532"/>
      <c r="J4" s="533"/>
    </row>
    <row r="5" spans="3:10" x14ac:dyDescent="0.25">
      <c r="C5" t="s">
        <v>122</v>
      </c>
      <c r="D5" t="s">
        <v>151</v>
      </c>
      <c r="F5" s="530"/>
      <c r="G5" s="528"/>
      <c r="H5" s="94" t="s">
        <v>161</v>
      </c>
      <c r="I5" s="94" t="s">
        <v>162</v>
      </c>
      <c r="J5" s="534"/>
    </row>
    <row r="6" spans="3:10" x14ac:dyDescent="0.25">
      <c r="C6" t="s">
        <v>148</v>
      </c>
      <c r="D6" t="s">
        <v>152</v>
      </c>
      <c r="F6" s="96" t="s">
        <v>192</v>
      </c>
      <c r="G6" s="95">
        <v>1</v>
      </c>
      <c r="H6" s="97">
        <v>153</v>
      </c>
      <c r="I6" s="98">
        <v>213</v>
      </c>
      <c r="J6" s="170"/>
    </row>
    <row r="7" spans="3:10" x14ac:dyDescent="0.25">
      <c r="D7" t="s">
        <v>153</v>
      </c>
      <c r="F7" s="96" t="s">
        <v>193</v>
      </c>
      <c r="G7" s="99">
        <v>2</v>
      </c>
      <c r="H7" s="101">
        <v>214</v>
      </c>
      <c r="I7" s="101">
        <v>273</v>
      </c>
      <c r="J7" s="171"/>
    </row>
    <row r="8" spans="3:10" x14ac:dyDescent="0.25">
      <c r="D8" t="s">
        <v>154</v>
      </c>
      <c r="F8" s="100" t="s">
        <v>194</v>
      </c>
      <c r="G8" s="99">
        <v>3</v>
      </c>
      <c r="H8" s="101">
        <v>274</v>
      </c>
      <c r="I8" s="101">
        <v>334</v>
      </c>
      <c r="J8" s="171"/>
    </row>
    <row r="9" spans="3:10" x14ac:dyDescent="0.25">
      <c r="D9" t="s">
        <v>155</v>
      </c>
      <c r="F9" s="100" t="s">
        <v>195</v>
      </c>
      <c r="G9" s="99">
        <v>4</v>
      </c>
      <c r="H9" s="101">
        <v>335</v>
      </c>
      <c r="I9" s="101">
        <v>394</v>
      </c>
      <c r="J9" s="171"/>
    </row>
    <row r="10" spans="3:10" x14ac:dyDescent="0.25">
      <c r="D10" t="s">
        <v>156</v>
      </c>
      <c r="F10" s="100" t="s">
        <v>196</v>
      </c>
      <c r="G10" s="99">
        <v>5</v>
      </c>
      <c r="H10" s="101">
        <v>395</v>
      </c>
      <c r="I10" s="101">
        <v>455</v>
      </c>
      <c r="J10" s="171"/>
    </row>
    <row r="11" spans="3:10" x14ac:dyDescent="0.25">
      <c r="F11" s="100" t="s">
        <v>197</v>
      </c>
      <c r="G11" s="99">
        <v>6</v>
      </c>
      <c r="H11" s="101">
        <v>456</v>
      </c>
      <c r="I11" s="101">
        <v>516</v>
      </c>
      <c r="J11" s="171"/>
    </row>
    <row r="12" spans="3:10" x14ac:dyDescent="0.25">
      <c r="F12" s="100" t="s">
        <v>198</v>
      </c>
      <c r="G12" s="99">
        <v>7</v>
      </c>
      <c r="H12" s="101">
        <v>517</v>
      </c>
      <c r="I12" s="101">
        <v>576</v>
      </c>
      <c r="J12" s="171"/>
    </row>
    <row r="13" spans="3:10" x14ac:dyDescent="0.25">
      <c r="F13" s="100" t="s">
        <v>199</v>
      </c>
      <c r="G13" s="99">
        <v>8</v>
      </c>
      <c r="H13" s="101">
        <v>577</v>
      </c>
      <c r="I13" s="101">
        <v>637</v>
      </c>
      <c r="J13" s="171"/>
    </row>
    <row r="14" spans="3:10" x14ac:dyDescent="0.25">
      <c r="F14" s="100" t="s">
        <v>200</v>
      </c>
      <c r="G14" s="99">
        <v>9</v>
      </c>
      <c r="H14" s="101">
        <v>638</v>
      </c>
      <c r="I14" s="101">
        <v>697</v>
      </c>
      <c r="J14" s="171"/>
    </row>
    <row r="15" spans="3:10" x14ac:dyDescent="0.25">
      <c r="F15" s="100" t="s">
        <v>201</v>
      </c>
      <c r="G15" s="99">
        <v>10</v>
      </c>
      <c r="H15" s="101">
        <v>698</v>
      </c>
      <c r="I15" s="101">
        <v>758</v>
      </c>
      <c r="J15" s="171"/>
    </row>
    <row r="16" spans="3:10" x14ac:dyDescent="0.25">
      <c r="F16" s="100" t="s">
        <v>202</v>
      </c>
      <c r="G16" s="99">
        <v>11</v>
      </c>
      <c r="H16" s="101">
        <v>759</v>
      </c>
      <c r="I16" s="101">
        <v>819</v>
      </c>
      <c r="J16" s="171"/>
    </row>
    <row r="17" spans="6:10" x14ac:dyDescent="0.25">
      <c r="F17" s="100" t="s">
        <v>203</v>
      </c>
      <c r="G17" s="99">
        <v>12</v>
      </c>
      <c r="H17" s="101">
        <v>820</v>
      </c>
      <c r="I17" s="101">
        <v>879</v>
      </c>
      <c r="J17" s="171"/>
    </row>
    <row r="18" spans="6:10" x14ac:dyDescent="0.25">
      <c r="F18" s="100" t="s">
        <v>204</v>
      </c>
      <c r="G18" s="99">
        <v>13</v>
      </c>
      <c r="H18" s="101">
        <v>880</v>
      </c>
      <c r="I18" s="101">
        <v>940</v>
      </c>
      <c r="J18" s="171"/>
    </row>
    <row r="19" spans="6:10" ht="15.75" thickBot="1" x14ac:dyDescent="0.3">
      <c r="F19" s="103" t="s">
        <v>205</v>
      </c>
      <c r="G19" s="102">
        <v>14</v>
      </c>
      <c r="H19" s="104">
        <v>941</v>
      </c>
      <c r="I19" s="104">
        <v>1000</v>
      </c>
      <c r="J19" s="172"/>
    </row>
    <row r="20" spans="6:10" x14ac:dyDescent="0.25">
      <c r="F20" s="105"/>
      <c r="G20" s="106"/>
      <c r="H20" s="105"/>
      <c r="I20" s="105"/>
      <c r="J20" s="26"/>
    </row>
    <row r="21" spans="6:10" ht="15.75" thickBot="1" x14ac:dyDescent="0.3">
      <c r="F21" s="105"/>
      <c r="G21" s="106"/>
      <c r="H21" s="105"/>
      <c r="I21" s="105"/>
      <c r="J21" s="26"/>
    </row>
    <row r="22" spans="6:10" x14ac:dyDescent="0.25">
      <c r="F22" s="521" t="s">
        <v>163</v>
      </c>
      <c r="G22" s="522"/>
      <c r="H22" s="523"/>
      <c r="I22" s="25"/>
      <c r="J22" s="25"/>
    </row>
    <row r="23" spans="6:10" x14ac:dyDescent="0.25">
      <c r="F23" s="107" t="s">
        <v>164</v>
      </c>
      <c r="G23" s="108">
        <f>+IF('Valoración Clasificación'!F13&gt;0,'Valoración Clasificación'!H13,IF('Valoración Clasificación'!F14&gt;0,'Valoración Clasificación'!H14,IF('Valoración Clasificación'!F15&gt;0,'Valoración Clasificación'!H15,IF('Valoración Clasificación'!F16&gt;0,'Valoración Clasificación'!H16,IF('Valoración Clasificación'!F17&gt;0,'Valoración Clasificación'!H17,IF('Valoración Clasificación'!F18&gt;0,'Valoración Clasificación'!H18,IF('Valoración Clasificación'!F19&gt;0,'Valoración Clasificación'!H19)))))))</f>
        <v>140</v>
      </c>
      <c r="H23" s="109"/>
      <c r="I23" s="25"/>
      <c r="J23" s="25"/>
    </row>
    <row r="24" spans="6:10" x14ac:dyDescent="0.25">
      <c r="F24" s="110"/>
      <c r="G24" s="111">
        <f>+IF('Valoración Clasificación'!F21&gt;0,'Valoración Clasificación'!H21,IF('Valoración Clasificación'!F22&gt;0,'Valoración Clasificación'!H22,IF('Valoración Clasificación'!F23&gt;0,'Valoración Clasificación'!H23,)))</f>
        <v>0</v>
      </c>
      <c r="H24" s="112">
        <f>G24+G23</f>
        <v>140</v>
      </c>
      <c r="I24" s="25"/>
      <c r="J24" s="25"/>
    </row>
    <row r="25" spans="6:10" x14ac:dyDescent="0.25">
      <c r="F25" s="110" t="s">
        <v>165</v>
      </c>
      <c r="G25" s="111">
        <f>+IF('Valoración Clasificación'!N14&gt;0,'Valoración Clasificación'!P14,IF('Valoración Clasificación'!N15&gt;0,'Valoración Clasificación'!P15,IF('Valoración Clasificación'!N16&gt;0,'Valoración Clasificación'!P16,IF('Valoración Clasificación'!N18&gt;0,'Valoración Clasificación'!P18,IF('Valoración Clasificación'!N19&gt;0,'Valoración Clasificación'!P19,IF('Valoración Clasificación'!N20&gt;0,'Valoración Clasificación'!P20,IF('Valoración Clasificación'!N21&gt;0,'Valoración Clasificación'!P21,IF('Valoración Clasificación'!N23&gt;0,'Valoración Clasificación'!P23))))))))</f>
        <v>70</v>
      </c>
      <c r="H25" s="112"/>
      <c r="I25" s="25"/>
      <c r="J25" s="25"/>
    </row>
    <row r="26" spans="6:10" x14ac:dyDescent="0.25">
      <c r="F26" s="110" t="s">
        <v>166</v>
      </c>
      <c r="G26" s="111">
        <f>+IF('Valoración Clasificación'!F27&gt;0,'Valoración Clasificación'!H27,IF('Valoración Clasificación'!F28&gt;0,'Valoración Clasificación'!H28,IF('Valoración Clasificación'!F29&gt;0,'Valoración Clasificación'!H29,IF('Valoración Clasificación'!F30&gt;0,'Valoración Clasificación'!H30,IF('Valoración Clasificación'!F31&gt;0,'Valoración Clasificación'!H31)))))</f>
        <v>60</v>
      </c>
      <c r="H26" s="112"/>
      <c r="I26" s="25"/>
      <c r="J26" s="25"/>
    </row>
    <row r="27" spans="6:10" x14ac:dyDescent="0.25">
      <c r="F27" s="110" t="s">
        <v>167</v>
      </c>
      <c r="G27" s="111">
        <f>+IF('Valoración Clasificación'!N27&gt;0,'Valoración Clasificación'!P27,IF('Valoración Clasificación'!N28&gt;0,'Valoración Clasificación'!P28,IF('Valoración Clasificación'!N29&gt;0,'Valoración Clasificación'!P29,IF('Valoración Clasificación'!N30&gt;0,'Valoración Clasificación'!P30,IF('Valoración Clasificación'!N31&gt;0,'Valoración Clasificación'!P31)))))</f>
        <v>60</v>
      </c>
      <c r="H27" s="112"/>
      <c r="I27" s="25"/>
      <c r="J27" s="25"/>
    </row>
    <row r="28" spans="6:10" x14ac:dyDescent="0.25">
      <c r="F28" s="110" t="s">
        <v>168</v>
      </c>
      <c r="G28" s="111">
        <f>+IF('Valoración Clasificación'!F37&gt;0,'Valoración Clasificación'!H37,IF('Valoración Clasificación'!F38&gt;0,'Valoración Clasificación'!H38,IF('Valoración Clasificación'!F39&gt;0,'Valoración Clasificación'!H39,IF('Valoración Clasificación'!F40&gt;0,'Valoración Clasificación'!H40,IF('Valoración Clasificación'!F41&gt;0,'Valoración Clasificación'!H41)))))</f>
        <v>60</v>
      </c>
      <c r="H28" s="112"/>
      <c r="I28" s="25"/>
      <c r="J28" s="25"/>
    </row>
    <row r="29" spans="6:10" x14ac:dyDescent="0.25">
      <c r="F29" s="110" t="s">
        <v>169</v>
      </c>
      <c r="G29" s="111">
        <f>+IF('Valoración Clasificación'!N37&gt;0,'Valoración Clasificación'!P37,IF('Valoración Clasificación'!N38&gt;0,'Valoración Clasificación'!P38,IF('Valoración Clasificación'!N39&gt;0,'Valoración Clasificación'!P39,IF('Valoración Clasificación'!N40&gt;0,'Valoración Clasificación'!P40,IF('Valoración Clasificación'!N41&gt;0,'Valoración Clasificación'!P41)))))</f>
        <v>60</v>
      </c>
      <c r="H29" s="112"/>
      <c r="I29" s="25"/>
      <c r="J29" s="25"/>
    </row>
    <row r="30" spans="6:10" x14ac:dyDescent="0.25">
      <c r="F30" s="110" t="s">
        <v>170</v>
      </c>
      <c r="G30" s="111">
        <f>+IF('Valoración Clasificación'!F49&gt;0,'Valoración Clasificación'!H49,IF('Valoración Clasificación'!F50&gt;0,'Valoración Clasificación'!H50,IF('Valoración Clasificación'!F51&gt;0,'Valoración Clasificación'!H51,IF('Valoración Clasificación'!F53&gt;0,'Valoración Clasificación'!H53,IF('Valoración Clasificación'!F54&gt;0,'Valoración Clasificación'!H54,IF('Valoración Clasificación'!F55&gt;0,'Valoración Clasificación'!H55,IF('Valoración Clasificación'!F56&gt;0,'Valoración Clasificación'!H56,IF('Valoración Clasificación'!F58&gt;0,'Valoración Clasificación'!H58))))))))</f>
        <v>150</v>
      </c>
      <c r="H30" s="112"/>
      <c r="I30" s="25"/>
      <c r="J30" s="25"/>
    </row>
    <row r="31" spans="6:10" x14ac:dyDescent="0.25">
      <c r="F31" s="110" t="s">
        <v>171</v>
      </c>
      <c r="G31" s="111">
        <f>+IF('Valoración Clasificación'!N48&gt;0,'Valoración Clasificación'!P48,IF('Valoración Clasificación'!N49&gt;0,'Valoración Clasificación'!P49,IF('Valoración Clasificación'!N50&gt;0,'Valoración Clasificación'!P50,IF('Valoración Clasificación'!N51&gt;0,'Valoración Clasificación'!P51,IF('Valoración Clasificación'!N52&gt;0,'Valoración Clasificación'!P52)))))</f>
        <v>80</v>
      </c>
      <c r="H31" s="112"/>
      <c r="I31" s="25"/>
      <c r="J31" s="25"/>
    </row>
    <row r="32" spans="6:10" x14ac:dyDescent="0.25">
      <c r="F32" s="110"/>
      <c r="G32" s="113">
        <f>SUM(G23:G31)</f>
        <v>680</v>
      </c>
      <c r="H32" s="112"/>
      <c r="I32" s="25"/>
      <c r="J32" s="25"/>
    </row>
    <row r="33" spans="6:10" x14ac:dyDescent="0.25">
      <c r="F33" s="110" t="s">
        <v>172</v>
      </c>
      <c r="G33" s="111" t="str">
        <f>IF(G32&lt;153,0,IF(G32&lt;H7,F6,IF(G32&lt;H8,F7,IF(G32&lt;H9,F8,IF(G32&lt;H10,F9,IF(G32&lt;H11,F10,IF(G32&lt;H12,F11,G34)))))))</f>
        <v>Servidor Público 3</v>
      </c>
      <c r="H33" s="112">
        <f>IFERROR(VLOOKUP(G33,$F$6:$J$19,2,0),"")</f>
        <v>9</v>
      </c>
      <c r="I33" s="25"/>
      <c r="J33" s="25"/>
    </row>
    <row r="34" spans="6:10" x14ac:dyDescent="0.25">
      <c r="F34" s="110" t="s">
        <v>173</v>
      </c>
      <c r="G34" s="111" t="str">
        <f>IF(G32&lt;H12,"",IF(G32&lt;H13,F12,IF(G32&lt;H14,F13,IF(G32&lt;H15,F14,IF(G32&lt;H16,F15,IF(G32&lt;H17,F16,IF(G32&lt;H18,F17,G35)))))))</f>
        <v>Servidor Público 3</v>
      </c>
      <c r="H34" s="112">
        <f t="shared" ref="H34:H35" si="0">IFERROR(VLOOKUP(G34,$F$6:$J$19,2,0),"")</f>
        <v>9</v>
      </c>
      <c r="I34" s="25"/>
      <c r="J34" s="25"/>
    </row>
    <row r="35" spans="6:10" ht="15.75" thickBot="1" x14ac:dyDescent="0.3">
      <c r="F35" s="114" t="s">
        <v>174</v>
      </c>
      <c r="G35" s="115" t="str">
        <f>IF(G32&lt;H18,"",IF(G32&lt;H19,F18,IF(G32&lt;=I19,F19,"error")))</f>
        <v/>
      </c>
      <c r="H35" s="121" t="str">
        <f t="shared" si="0"/>
        <v/>
      </c>
      <c r="I35" s="25"/>
      <c r="J35" s="25"/>
    </row>
    <row r="36" spans="6:10" x14ac:dyDescent="0.25">
      <c r="F36" s="26"/>
      <c r="G36" s="26"/>
      <c r="H36" s="26"/>
      <c r="I36" s="25"/>
      <c r="J36" s="25"/>
    </row>
    <row r="37" spans="6:10" x14ac:dyDescent="0.25">
      <c r="F37" s="26"/>
      <c r="G37" s="26"/>
      <c r="H37" s="26"/>
      <c r="I37" s="25"/>
      <c r="J37" s="25"/>
    </row>
  </sheetData>
  <sheetProtection algorithmName="SHA-512" hashValue="aDv3zJgbk2vNkxf2j4aZIuE3KsNKgCD1aripb0jjK+yDG4NT1vxGiIJ+oV8dMZ10Qn1S2oIYdcrMVK2k2ZUP0A==" saltValue="5GBXv9HZ4e/GV8raMvrQYw==" spinCount="100000" sheet="1" objects="1" scenarios="1"/>
  <mergeCells count="6">
    <mergeCell ref="F22:H22"/>
    <mergeCell ref="F3:J3"/>
    <mergeCell ref="G4:G5"/>
    <mergeCell ref="F4:F5"/>
    <mergeCell ref="H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Descripcion 1</vt:lpstr>
      <vt:lpstr>Descripción 2</vt:lpstr>
      <vt:lpstr>Valoración Datos</vt:lpstr>
      <vt:lpstr>Valoración Clasificación</vt:lpstr>
      <vt:lpstr>Base de Datos</vt:lpstr>
      <vt:lpstr>'Descripcion 1'!Área_de_impresión</vt:lpstr>
      <vt:lpstr>'Valoración Clasificación'!Área_de_impresión</vt:lpstr>
      <vt:lpstr>'Valoración Datos'!Área_de_impresión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Marchan</dc:creator>
  <cp:lastModifiedBy>PC</cp:lastModifiedBy>
  <cp:lastPrinted>2016-01-18T17:46:57Z</cp:lastPrinted>
  <dcterms:created xsi:type="dcterms:W3CDTF">2015-09-01T13:10:33Z</dcterms:created>
  <dcterms:modified xsi:type="dcterms:W3CDTF">2016-06-06T19:38:29Z</dcterms:modified>
</cp:coreProperties>
</file>