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ARLOS MARCHAN CSA\Mis documentos\Gobiernos Provinciales\Gobierno Provincial de Carchi\Carchi 2016 impresión\PROCURADURIA SINDICA\"/>
    </mc:Choice>
  </mc:AlternateContent>
  <bookViews>
    <workbookView xWindow="0" yWindow="0" windowWidth="19200" windowHeight="7635" activeTab="1"/>
  </bookViews>
  <sheets>
    <sheet name="Nomina 2016" sheetId="8" r:id="rId1"/>
    <sheet name="Descripcion 1" sheetId="3" r:id="rId2"/>
    <sheet name="Descripción 2" sheetId="1" r:id="rId3"/>
    <sheet name="Valoración Datos" sheetId="2" r:id="rId4"/>
    <sheet name="Valoración Clasificación" sheetId="6" r:id="rId5"/>
    <sheet name="Base de Datos" sheetId="7" state="hidden" r:id="rId6"/>
  </sheets>
  <externalReferences>
    <externalReference r:id="rId7"/>
  </externalReferences>
  <definedNames>
    <definedName name="_xlnm._FilterDatabase" localSheetId="0" hidden="1">'Nomina 2016'!$B$3:$K$3</definedName>
    <definedName name="_xlnm.Print_Area" localSheetId="1">'Descripcion 1'!$B$2:$O$72</definedName>
    <definedName name="_xlnm.Print_Area" localSheetId="4">'Valoración Clasificación'!$B$2:$Q$72</definedName>
    <definedName name="_xlnm.Print_Area" localSheetId="3">'Valoración Datos'!$B$2:$Q$54</definedName>
  </definedNames>
  <calcPr calcId="152511"/>
</workbook>
</file>

<file path=xl/calcChain.xml><?xml version="1.0" encoding="utf-8"?>
<calcChain xmlns="http://schemas.openxmlformats.org/spreadsheetml/2006/main">
  <c r="I4" i="8" l="1"/>
  <c r="J4" i="8" s="1"/>
  <c r="B55" i="3" l="1"/>
  <c r="F13" i="6" l="1"/>
  <c r="C45" i="3"/>
  <c r="C44" i="3"/>
  <c r="B49" i="1" l="1"/>
  <c r="B48" i="1"/>
  <c r="B47" i="1"/>
  <c r="B46" i="1"/>
  <c r="B44" i="1"/>
  <c r="B43" i="1"/>
  <c r="B42" i="1"/>
  <c r="B41" i="1"/>
  <c r="B39" i="1"/>
  <c r="B38" i="1"/>
  <c r="B36" i="1"/>
  <c r="B61" i="3"/>
  <c r="B60" i="3"/>
  <c r="B59" i="3"/>
  <c r="B58" i="3"/>
  <c r="B57" i="3"/>
  <c r="B56" i="3"/>
  <c r="C50" i="3"/>
  <c r="C49" i="3"/>
  <c r="C48" i="3"/>
  <c r="C47" i="3"/>
  <c r="C46" i="3"/>
  <c r="B34" i="1"/>
  <c r="B33" i="1"/>
  <c r="B32" i="1"/>
  <c r="B31" i="1"/>
  <c r="B30" i="1"/>
  <c r="B29" i="1"/>
  <c r="B28" i="1"/>
  <c r="D8" i="2"/>
  <c r="F18" i="6" l="1"/>
  <c r="F29" i="6"/>
  <c r="N27" i="6"/>
  <c r="F37" i="6"/>
  <c r="F22" i="6"/>
  <c r="N52" i="6"/>
  <c r="N51" i="6"/>
  <c r="N50" i="6"/>
  <c r="N49" i="6"/>
  <c r="N48" i="6"/>
  <c r="F58" i="6"/>
  <c r="F56" i="6"/>
  <c r="F55" i="6"/>
  <c r="F54" i="6"/>
  <c r="F53" i="6"/>
  <c r="F51" i="6"/>
  <c r="F50" i="6"/>
  <c r="F49" i="6"/>
  <c r="N41" i="6"/>
  <c r="N40" i="6"/>
  <c r="N39" i="6"/>
  <c r="N38" i="6"/>
  <c r="N37" i="6"/>
  <c r="F41" i="6"/>
  <c r="F40" i="6"/>
  <c r="F39" i="6"/>
  <c r="F38" i="6"/>
  <c r="N31" i="6"/>
  <c r="N30" i="6"/>
  <c r="N29" i="6"/>
  <c r="N28" i="6"/>
  <c r="F31" i="6"/>
  <c r="F30" i="6"/>
  <c r="F28" i="6"/>
  <c r="F27" i="6"/>
  <c r="N23" i="6"/>
  <c r="N21" i="6"/>
  <c r="N20" i="6"/>
  <c r="N19" i="6"/>
  <c r="N18" i="6"/>
  <c r="N16" i="6"/>
  <c r="N15" i="6"/>
  <c r="N14" i="6"/>
  <c r="F23" i="6"/>
  <c r="G24" i="7" s="1"/>
  <c r="F21" i="6"/>
  <c r="F19" i="6"/>
  <c r="F17" i="6"/>
  <c r="F16" i="6"/>
  <c r="F15" i="6"/>
  <c r="F14" i="6"/>
  <c r="G30" i="7" l="1"/>
  <c r="J54" i="1" s="1"/>
  <c r="G25" i="7"/>
  <c r="G29" i="7"/>
  <c r="I54" i="1" s="1"/>
  <c r="D9" i="2"/>
  <c r="D6" i="6" s="1"/>
  <c r="D5" i="6"/>
  <c r="C44" i="6" l="1"/>
  <c r="C34" i="6"/>
  <c r="C9" i="6" l="1"/>
  <c r="C4" i="6"/>
  <c r="D10" i="2"/>
  <c r="D7" i="6" s="1"/>
  <c r="B7" i="6"/>
  <c r="B6" i="6"/>
  <c r="B5" i="6"/>
  <c r="G31" i="7"/>
  <c r="L54" i="1" s="1"/>
  <c r="G28" i="7"/>
  <c r="H54" i="1" s="1"/>
  <c r="G27" i="7"/>
  <c r="F54" i="1" s="1"/>
  <c r="G26" i="7"/>
  <c r="D54" i="1" s="1"/>
  <c r="C54" i="1"/>
  <c r="G23" i="7"/>
  <c r="H24" i="7" s="1"/>
  <c r="B54" i="1" s="1"/>
  <c r="G32" i="7" l="1"/>
  <c r="D63" i="6" l="1"/>
  <c r="J10" i="3" s="1"/>
  <c r="G35" i="7"/>
  <c r="H35" i="7" s="1"/>
  <c r="N29" i="3"/>
  <c r="N28" i="3"/>
  <c r="N27" i="3"/>
  <c r="N26" i="3"/>
  <c r="N25" i="3"/>
  <c r="N24" i="3"/>
  <c r="N23" i="3"/>
  <c r="M10" i="2"/>
  <c r="M7" i="6" s="1"/>
  <c r="G34" i="7" l="1"/>
  <c r="H34" i="7" s="1"/>
  <c r="G33" i="7" l="1"/>
  <c r="H33" i="7" s="1"/>
  <c r="I63" i="6" s="1"/>
  <c r="H11" i="3" s="1"/>
  <c r="L63" i="6" l="1"/>
  <c r="D11" i="3" s="1"/>
</calcChain>
</file>

<file path=xl/comments1.xml><?xml version="1.0" encoding="utf-8"?>
<comments xmlns="http://schemas.openxmlformats.org/spreadsheetml/2006/main">
  <authors>
    <author>user</author>
  </authors>
  <commentList>
    <comment ref="D30" authorId="0" shapeId="0">
      <text>
        <r>
          <rPr>
            <b/>
            <sz val="10"/>
            <color indexed="81"/>
            <rFont val="Tahoma"/>
            <family val="2"/>
          </rPr>
          <t>El trabajo se desarrolla de acuerdo a instrucciones detalladas, trabajo rutinario.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E30" authorId="0" shapeId="0">
      <text>
        <r>
          <rPr>
            <b/>
            <sz val="10"/>
            <color indexed="81"/>
            <rFont val="Tahoma"/>
            <family val="2"/>
          </rPr>
          <t>El trabajo se realiza con posibilidades de adaptar o modificar ciertas tareas rutinarias</t>
        </r>
      </text>
    </comment>
    <comment ref="F30" authorId="0" shapeId="0">
      <text>
        <r>
          <rPr>
            <b/>
            <sz val="10"/>
            <color indexed="81"/>
            <rFont val="Tahoma"/>
            <family val="2"/>
          </rPr>
          <t>El trabajo se efectúa con posibilidades de adaptar o modificar ciertas tareas rutinarias.
Planificación y organización relativa a las actividades inherentes al puesto.
Controla el avance y los resultados de las propias actividades del puesto.</t>
        </r>
      </text>
    </comment>
    <comment ref="G30" authorId="0" shapeId="0">
      <text>
        <r>
          <rPr>
            <b/>
            <sz val="10"/>
            <color indexed="81"/>
            <rFont val="Tahoma"/>
            <family val="2"/>
          </rPr>
          <t>Planificación y organización del trabajo de un equipo que ejecuta un proyecto específico.
Controla el cumplimiento de las actividades y resultados de los puestos de trabajo a su cargo.</t>
        </r>
      </text>
    </comment>
    <comment ref="H30" authorId="0" shapeId="0">
      <text>
        <r>
          <rPr>
            <b/>
            <sz val="10"/>
            <color indexed="81"/>
            <rFont val="Tahoma"/>
            <family val="2"/>
          </rPr>
          <t>Responsable de la planificación operativa de su unidad o proceso.
Maneja y asigna recursos de la unidad o proceso.
Dirige y asigna responsabilidades a los equipos de trabajo.
Controla el cumplimiento de las actividades y resultados del área o proceso.</t>
        </r>
      </text>
    </comment>
    <comment ref="L30" authorId="0" shapeId="0">
      <text>
        <r>
          <rPr>
            <b/>
            <sz val="10"/>
            <color indexed="81"/>
            <rFont val="Tahoma"/>
            <family val="2"/>
          </rPr>
          <t>El puesto requiere de una red mínima de contactos de trabajo. Las actividades que realiza están orientadas a asistir las necesidades de otros.</t>
        </r>
      </text>
    </comment>
    <comment ref="M30" authorId="0" shapeId="0">
      <text>
        <r>
          <rPr>
            <b/>
            <sz val="10"/>
            <color indexed="81"/>
            <rFont val="Tahoma"/>
            <family val="2"/>
          </rPr>
          <t>Establece una red básica de contactos laborales para asegurar la eficacia de su trabajo. Las actividades que realiza están orientadas a dar apoyo logístico y administrativo.</t>
        </r>
      </text>
    </comment>
    <comment ref="N30" authorId="0" shapeId="0">
      <text>
        <r>
          <rPr>
            <b/>
            <sz val="10"/>
            <color indexed="81"/>
            <rFont val="Tahoma"/>
            <family val="2"/>
          </rPr>
          <t>Establece una red moderada de contactos de trabajo.  Las actividades que realiza están orientadas a brindar apoyo técnico.</t>
        </r>
      </text>
    </comment>
    <comment ref="O30" authorId="0" shapeId="0">
      <text>
        <r>
          <rPr>
            <b/>
            <sz val="10"/>
            <color indexed="81"/>
            <rFont val="Tahoma"/>
            <family val="2"/>
          </rPr>
          <t>Establece una red amplia de contactos internos.  El puesto ejecuta actividades de supervisión de equipos de trabajo.  Las actividades que realiza están orientadas a brindar apoyo técnico especializado.</t>
        </r>
      </text>
    </comment>
    <comment ref="P30" authorId="0" shapeId="0">
      <text>
        <r>
          <rPr>
            <b/>
            <sz val="10"/>
            <color indexed="81"/>
            <rFont val="Tahoma"/>
            <family val="2"/>
          </rPr>
          <t>El puesto requiere establecer una red amplia y consolidada de contactos de trabajo internos y externos a la organización.  El puesto ejecuta actividades de integración y coordinación de equipos de trabajo.  Las actividades que realiza están orientadas a brindar asesoría y asistencia.</t>
        </r>
      </text>
    </comment>
    <comment ref="L36" authorId="0" shapeId="0">
      <text>
        <r>
          <rPr>
            <b/>
            <sz val="10"/>
            <color indexed="81"/>
            <rFont val="Tahoma"/>
            <family val="2"/>
          </rPr>
          <t>Las decisiones dependen de una simple elección, con mínima incidencia en la gestión institucional.</t>
        </r>
      </text>
    </comment>
    <comment ref="M36" authorId="0" shapeId="0">
      <text>
        <r>
          <rPr>
            <b/>
            <sz val="10"/>
            <color indexed="81"/>
            <rFont val="Tahoma"/>
            <family val="2"/>
          </rPr>
          <t>La toma de decisiones depende de una elección simple entre varias alternativas, con baja incidencia en la gestión institucional.</t>
        </r>
      </text>
    </comment>
    <comment ref="N36" authorId="0" shapeId="0">
      <text>
        <r>
          <rPr>
            <b/>
            <sz val="10"/>
            <color indexed="81"/>
            <rFont val="Tahoma"/>
            <family val="2"/>
          </rPr>
          <t>La toma de decisiones requiere de análisis descriptivo, con moderada incidencia en la gestión institucional.</t>
        </r>
      </text>
    </comment>
    <comment ref="O36" authorId="0" shapeId="0">
      <text>
        <r>
          <rPr>
            <b/>
            <sz val="10"/>
            <color indexed="81"/>
            <rFont val="Tahoma"/>
            <family val="2"/>
          </rPr>
          <t>La toma de decisiones requiere de análisis interpretativo, evaluativo en situaciones distintas, con significativa incidencia en la gestión institucional.</t>
        </r>
      </text>
    </comment>
    <comment ref="P36" authorId="0" shapeId="0">
      <text>
        <r>
          <rPr>
            <b/>
            <sz val="10"/>
            <color indexed="81"/>
            <rFont val="Tahoma"/>
            <family val="2"/>
          </rPr>
          <t>La toma de decisiones depende del análisis y desarrollo de nuevas alternativas de solución, con trascendencia en la gestión institucional.</t>
        </r>
      </text>
    </comment>
    <comment ref="H43" authorId="0" shapeId="0">
      <text>
        <r>
          <rPr>
            <b/>
            <sz val="10"/>
            <color indexed="81"/>
            <rFont val="Tahoma"/>
            <family val="2"/>
          </rPr>
          <t>El puesto ejecuta actividades de servicios generales</t>
        </r>
      </text>
    </comment>
    <comment ref="L43" authorId="0" shapeId="0">
      <text>
        <r>
          <rPr>
            <b/>
            <sz val="10"/>
            <color indexed="81"/>
            <rFont val="Tahoma"/>
            <family val="2"/>
          </rPr>
          <t xml:space="preserve">Responsable de los resultados específicos del puesto y asignación de recursos, sujeto a supervisión de resultados. </t>
        </r>
      </text>
    </comment>
    <comment ref="M43" authorId="0" shapeId="0">
      <text>
        <r>
          <rPr>
            <b/>
            <sz val="10"/>
            <color indexed="81"/>
            <rFont val="Tahoma"/>
            <family val="2"/>
          </rPr>
          <t>El puesto apoya al logro del portafolio de productos y servicios organizacionales.  Sujetos a supervisión de los resultados entregados sobre estándares establñecidos y asignación de recursos.</t>
        </r>
      </text>
    </comment>
    <comment ref="N43" authorId="0" shapeId="0">
      <text>
        <r>
          <rPr>
            <b/>
            <sz val="10"/>
            <color indexed="81"/>
            <rFont val="Tahoma"/>
            <family val="2"/>
          </rPr>
          <t>Responsable de los resultados del puesto de trabajo con incidencia en el portafolio de productos y servicios, sobre la base de estándares o especificaciones previamente establecidas y asignación de recursos. Sujeto a supervisión y evaluación de los resultados entregados. Responsable de los resultados de equipos de trabajo.</t>
        </r>
      </text>
    </comment>
    <comment ref="O43" authorId="0" shapeId="0">
      <text>
        <r>
          <rPr>
            <b/>
            <sz val="10"/>
            <color indexed="81"/>
            <rFont val="Tahoma"/>
            <family val="2"/>
          </rPr>
          <t>Propone políticas y especificaciones técnicas de los productos y servicios y asignación de recursos. Monitorea y supervisa la contribución de los puestos de trabajo al logro del portafolio de productos y servicios. Define políticas y especificaciones técnicas para los productos y servicios, en función de la demanda de los clientes.</t>
        </r>
      </text>
    </comment>
    <comment ref="P43" authorId="0" shapeId="0">
      <text>
        <r>
          <rPr>
            <b/>
            <sz val="10"/>
            <color indexed="81"/>
            <rFont val="Tahoma"/>
            <family val="2"/>
          </rPr>
          <t>Le corresponde monitorear, supervisar y evaluar la contribución de los equipos de trabajo al logro del portafolio de productos y servicios. Determina estrategias, medios y recursos para el logro de los resultados. Responsable del manejo óptimo de los recursos asignados.</t>
        </r>
      </text>
    </comment>
    <comment ref="H44" authorId="0" shapeId="0">
      <text>
        <r>
          <rPr>
            <b/>
            <sz val="10"/>
            <color indexed="81"/>
            <rFont val="Tahoma"/>
            <family val="2"/>
          </rPr>
          <t>El puesto facilita la operatividad de los procesos mediante la ejecución de labores de apoyo administrativo</t>
        </r>
      </text>
    </comment>
    <comment ref="H45" authorId="0" shapeId="0">
      <text>
        <r>
          <rPr>
            <b/>
            <sz val="10"/>
            <color indexed="81"/>
            <rFont val="Tahoma"/>
            <family val="2"/>
          </rPr>
          <t>El puesto proporciona soporte técnico en una rama u oficio de acuerdo a los requerimientos de los procesos organizacionales.</t>
        </r>
      </text>
    </comment>
    <comment ref="H47" authorId="0" shapeId="0">
      <text>
        <r>
          <rPr>
            <b/>
            <sz val="10"/>
            <color indexed="81"/>
            <rFont val="Tahoma"/>
            <family val="2"/>
          </rPr>
          <t>El puesto ejecuta actividades de asistencia técnica y tecnológica</t>
        </r>
      </text>
    </comment>
    <comment ref="H48" authorId="0" shapeId="0">
      <text>
        <r>
          <rPr>
            <b/>
            <sz val="10"/>
            <color indexed="81"/>
            <rFont val="Tahoma"/>
            <family val="2"/>
          </rPr>
          <t>El puesto ejecuta actividades, agregando valor a los productos y/o servicios que genera la unidad o proceso organizacional.</t>
        </r>
      </text>
    </comment>
    <comment ref="H49" authorId="0" shapeId="0">
      <text>
        <r>
          <rPr>
            <b/>
            <sz val="10"/>
            <color indexed="81"/>
            <rFont val="Tahoma"/>
            <family val="2"/>
          </rPr>
          <t>El puesto ejecuta actividades operativas y supervisa a equipos de trabajo.</t>
        </r>
      </text>
    </comment>
    <comment ref="H50" authorId="0" shapeId="0">
      <text>
        <r>
          <rPr>
            <b/>
            <sz val="10"/>
            <color indexed="81"/>
            <rFont val="Tahoma"/>
            <family val="2"/>
          </rPr>
          <t>El puesto ejecuta actividades de coordinación de unidades y/o procesos organizacionales.</t>
        </r>
      </text>
    </comment>
    <comment ref="H52" authorId="0" shapeId="0">
      <text>
        <r>
          <rPr>
            <b/>
            <sz val="10"/>
            <color indexed="81"/>
            <rFont val="Tahoma"/>
            <family val="2"/>
          </rPr>
          <t>Le corresponde a este puesto direccionar, coordinar, liderar y controlar una unidad que integra varios procesos o subprocesos organizacionales.</t>
        </r>
      </text>
    </comment>
  </commentList>
</comments>
</file>

<file path=xl/sharedStrings.xml><?xml version="1.0" encoding="utf-8"?>
<sst xmlns="http://schemas.openxmlformats.org/spreadsheetml/2006/main" count="343" uniqueCount="249">
  <si>
    <t>1. Datos de Identificación</t>
  </si>
  <si>
    <t xml:space="preserve">Institución: </t>
  </si>
  <si>
    <t xml:space="preserve">Unidad: </t>
  </si>
  <si>
    <t xml:space="preserve">Puesto: </t>
  </si>
  <si>
    <t>Código:</t>
  </si>
  <si>
    <t xml:space="preserve">Nivel: </t>
  </si>
  <si>
    <t>PROFESIONAL</t>
  </si>
  <si>
    <t>Puntos:</t>
  </si>
  <si>
    <t xml:space="preserve">Grupo Ocupacional: </t>
  </si>
  <si>
    <t>Grado:</t>
  </si>
  <si>
    <r>
      <t>Rol del Puesto:</t>
    </r>
    <r>
      <rPr>
        <sz val="9"/>
        <rFont val="Arial"/>
        <family val="2"/>
      </rPr>
      <t xml:space="preserve"> </t>
    </r>
  </si>
  <si>
    <t xml:space="preserve">Fecha de elaboración: </t>
  </si>
  <si>
    <t>3. Resultado Esperado y Actividades del Puesto:</t>
  </si>
  <si>
    <t>Nro.</t>
  </si>
  <si>
    <t>Resultado Esperado</t>
  </si>
  <si>
    <t>Actividades del Puesto</t>
  </si>
  <si>
    <t>F</t>
  </si>
  <si>
    <t>CO</t>
  </si>
  <si>
    <t>CM</t>
  </si>
  <si>
    <t>Total</t>
  </si>
  <si>
    <t>Perm.</t>
  </si>
  <si>
    <t>A</t>
  </si>
  <si>
    <t>Donde:</t>
  </si>
  <si>
    <t>Verbo en indicativo</t>
  </si>
  <si>
    <t>Objeto del verbo (qué/y para quién)</t>
  </si>
  <si>
    <t>Inspeciona</t>
  </si>
  <si>
    <t>Prepara</t>
  </si>
  <si>
    <t>F =</t>
  </si>
  <si>
    <t>Perm =</t>
  </si>
  <si>
    <t>CO =</t>
  </si>
  <si>
    <t>CM =</t>
  </si>
  <si>
    <t>Total =</t>
  </si>
  <si>
    <t>F + (CO * CM )</t>
  </si>
  <si>
    <t>4. Interfaz del Puesto:</t>
  </si>
  <si>
    <t>Actividades Esenciales</t>
  </si>
  <si>
    <t xml:space="preserve">5.- Conocimientos Requeridos: </t>
  </si>
  <si>
    <t>Resultados esperados y actividades especiales</t>
  </si>
  <si>
    <t xml:space="preserve">Conocimientos </t>
  </si>
  <si>
    <t>6. Instrucción Formal Requerida:</t>
  </si>
  <si>
    <t>Nivel de Instrucción Formal</t>
  </si>
  <si>
    <r>
      <t xml:space="preserve">Indique el Área de Conocimientos Formales                                                              </t>
    </r>
    <r>
      <rPr>
        <sz val="9"/>
        <rFont val="Arial"/>
        <family val="2"/>
      </rPr>
      <t>(ejemplo, administración, economía, etc.)</t>
    </r>
  </si>
  <si>
    <t>7. Experiencia Laboral Requerida:</t>
  </si>
  <si>
    <t>Dimensiones de Experiencia</t>
  </si>
  <si>
    <t>Detalle</t>
  </si>
  <si>
    <t>Tiempo de experiencia</t>
  </si>
  <si>
    <t>Especificidad de la experiencia</t>
  </si>
  <si>
    <t>8. Destrezas Técnicas (específicas) Requeridas:</t>
  </si>
  <si>
    <t>Destreza*</t>
  </si>
  <si>
    <t>Definición</t>
  </si>
  <si>
    <t>Relevancia</t>
  </si>
  <si>
    <t>Alta</t>
  </si>
  <si>
    <t>Media</t>
  </si>
  <si>
    <t>Baja</t>
  </si>
  <si>
    <t>9. Destrezas/Habilidades Conductuales (Generales):</t>
  </si>
  <si>
    <t>10. Requerimientos de Selección y Capacitación:</t>
  </si>
  <si>
    <t>Conocimientos/Destrezas</t>
  </si>
  <si>
    <t>Requerimientos de Selección</t>
  </si>
  <si>
    <t>Requerimientos de Capacitación</t>
  </si>
  <si>
    <t>Listado de Conocimientos:</t>
  </si>
  <si>
    <t>Instrucción Formal Requerida:</t>
  </si>
  <si>
    <t>Especificidad de la Experiencia requerida:</t>
  </si>
  <si>
    <t>Listado de Destrezas Técnicas:</t>
  </si>
  <si>
    <t>Listado de Destrezas Conductuales:</t>
  </si>
  <si>
    <t>11. Valoración del puesto</t>
  </si>
  <si>
    <t>COMPETENCIAS</t>
  </si>
  <si>
    <t>COMPLEJIDAD DEL PUESTO</t>
  </si>
  <si>
    <t>RESPONSABILIDAD</t>
  </si>
  <si>
    <t>Instrucción Formal</t>
  </si>
  <si>
    <t>Experiencia</t>
  </si>
  <si>
    <t xml:space="preserve">Habilidades </t>
  </si>
  <si>
    <t>Condiciones del Trabajo</t>
  </si>
  <si>
    <t>Toma de decisiones</t>
  </si>
  <si>
    <t>Rol del Puesto</t>
  </si>
  <si>
    <t>Control de Resultados</t>
  </si>
  <si>
    <t>Habilidades de Gestión</t>
  </si>
  <si>
    <t>Habilidades de Comunicación</t>
  </si>
  <si>
    <t>Elaborado por:</t>
  </si>
  <si>
    <t>Revisado por:</t>
  </si>
  <si>
    <t>Aprobado por:</t>
  </si>
  <si>
    <t>Nombre:</t>
  </si>
  <si>
    <t>Firma:</t>
  </si>
  <si>
    <t>Fecha:</t>
  </si>
  <si>
    <t>VALORACIÓN Y CLASIFICACIÓN DE PUESTOS</t>
  </si>
  <si>
    <t>Hoja de Datos</t>
  </si>
  <si>
    <t>1. IDENTIFICACIÓN GENERAL</t>
  </si>
  <si>
    <t>INSTITUCIÓN:</t>
  </si>
  <si>
    <t>UNIDAD O PROCESO:</t>
  </si>
  <si>
    <t>PUESTO ESPECÍFICO:</t>
  </si>
  <si>
    <t>2. PERFIL DE COMPETENCIAS DEL PUESTO</t>
  </si>
  <si>
    <r>
      <t>2.1 INSTRUCCIÓN FORMAL</t>
    </r>
    <r>
      <rPr>
        <sz val="8"/>
        <rFont val="Arial"/>
        <family val="2"/>
      </rPr>
      <t>: Conjunto de conocimientos requeridos para el desempeño del puesto.</t>
    </r>
  </si>
  <si>
    <r>
      <t>2.2 EXPERIENCIA</t>
    </r>
    <r>
      <rPr>
        <sz val="8"/>
        <rFont val="Arial"/>
        <family val="2"/>
      </rPr>
      <t>:  Nivel de experiencia calificada, necesaria para el desempeño del puesto en función de los portafolio de productos y servicios de la unidad o proceso organizacional.</t>
    </r>
  </si>
  <si>
    <t>a. Educación Básica</t>
  </si>
  <si>
    <t>NO PROFESIONALES</t>
  </si>
  <si>
    <t>b. Bachiller</t>
  </si>
  <si>
    <t xml:space="preserve"> - Servicios</t>
  </si>
  <si>
    <t>c. Técnico</t>
  </si>
  <si>
    <t xml:space="preserve"> - Administrativo</t>
  </si>
  <si>
    <t>d. Profesional - Teconología</t>
  </si>
  <si>
    <t xml:space="preserve"> - Técnico</t>
  </si>
  <si>
    <t>e. Profesional - 4 años</t>
  </si>
  <si>
    <t>f. Profesional - 5 años</t>
  </si>
  <si>
    <t xml:space="preserve"> - Ejecución de apoyo y tecnológico</t>
  </si>
  <si>
    <t>g. Profesional - 6 años o más</t>
  </si>
  <si>
    <t xml:space="preserve"> - Ejecución de procesos</t>
  </si>
  <si>
    <t xml:space="preserve"> - Ejecución y supervisión de procesos</t>
  </si>
  <si>
    <t>h. Diplomado Superior</t>
  </si>
  <si>
    <t xml:space="preserve"> - Ejecución y coordinación de procesos</t>
  </si>
  <si>
    <t>i. Especialista</t>
  </si>
  <si>
    <t>DIRECTIVO</t>
  </si>
  <si>
    <t>j. Maestría o PhD.</t>
  </si>
  <si>
    <t xml:space="preserve"> - Dirección de unidad organizacional</t>
  </si>
  <si>
    <r>
      <t>2.3 HABILIDADES DE GESTIÓN</t>
    </r>
    <r>
      <rPr>
        <sz val="8"/>
        <rFont val="Arial"/>
        <family val="2"/>
      </rPr>
      <t>: Competencias que permiten administrar los sistemas y procesos organizacionales sobre la base del nivel de aplicación de la planificación, organización, dirección y control.</t>
    </r>
  </si>
  <si>
    <r>
      <t>2.4 HABILIDADES DE COMUNICACIÓN</t>
    </r>
    <r>
      <rPr>
        <sz val="8"/>
        <rFont val="Arial"/>
        <family val="2"/>
      </rPr>
      <t>:  Competencias que requiere el puesto y que son necesarias para disponer, transferir y administrar información; a fin de satisfacer las necesidades de los clientes internos y externos.  Valora: trabajo en equipo, persuasión, seguridad, firmeza, orientación de servicio y facilitación de relaciones.</t>
    </r>
  </si>
  <si>
    <t>3. COMPLEJIDAD DEL PUESTO</t>
  </si>
  <si>
    <r>
      <t>3.1 CONDICIONES DE TRABAJO</t>
    </r>
    <r>
      <rPr>
        <sz val="8"/>
        <rFont val="Arial"/>
        <family val="2"/>
      </rPr>
      <t xml:space="preserve">: Análisis de las condiciones ambientales y físicas que implique riesgos ocupacionales al que está sujeto el puesto, considerando entre éstos los ruidos de equipos, niveles de estrés y exposición a enfermedades. </t>
    </r>
  </si>
  <si>
    <r>
      <t>3.2 TOMA DE DECISIONES</t>
    </r>
    <r>
      <rPr>
        <sz val="8"/>
        <rFont val="Arial"/>
        <family val="2"/>
      </rPr>
      <t>:  Es la capacidad de análisis de problemas y construcción de alternativas de solución para cumplir la misión ny objetivos de las unidades o procesos organizacionales.  Valora: conocimiento de la organización, análisis, innovación, creatividad y solución de problemas.</t>
    </r>
  </si>
  <si>
    <t>4. RESPONSABILIDAD</t>
  </si>
  <si>
    <r>
      <t>4.1 ROL DEL PUESTO</t>
    </r>
    <r>
      <rPr>
        <sz val="8"/>
        <rFont val="Arial"/>
        <family val="2"/>
      </rPr>
      <t>:  Es el papel que cumple el puesto en la unidad o proceso organizacional, definida a través de su misión, atribuciones, responsabilidades, niveles de relaciones internas y externas, para lograr resultados orientados a la satisfacción del cliente.</t>
    </r>
  </si>
  <si>
    <r>
      <t>4.2 CONTROL DE RESULTADOS</t>
    </r>
    <r>
      <rPr>
        <sz val="8"/>
        <rFont val="Arial"/>
        <family val="2"/>
      </rPr>
      <t>:  Se examine a través del monitoreo, supervisión y evaluación de las actividades, atribuciones y responsabilidades del puesto, considerando el uso de recursos asignados; y la contribución al logro del protafolio de productos y servicios.</t>
    </r>
  </si>
  <si>
    <t>Grado</t>
  </si>
  <si>
    <t>2.1 INSTRUCCIÓN FORMAL</t>
  </si>
  <si>
    <t>2.2 EXPERIENCIA</t>
  </si>
  <si>
    <t>Profesional</t>
  </si>
  <si>
    <t>2.3 HABILIDADES DE GESTIÓN</t>
  </si>
  <si>
    <t>2.4 HABILIDADES DE COMUNICACIÓN</t>
  </si>
  <si>
    <t>3.1 CONDICIONES DE TRABAJO</t>
  </si>
  <si>
    <t>3.2 TOMA DE DECISIONES</t>
  </si>
  <si>
    <t>4.1 ROL DEL PUESTO</t>
  </si>
  <si>
    <t>4.2 CONTROL DE RESULTADOS</t>
  </si>
  <si>
    <t>5. VALORACIÓN Y GRUPO OCUPACIONAL DEL PUESTO</t>
  </si>
  <si>
    <t>Valoración del Puesto:</t>
  </si>
  <si>
    <t>Grupo Ocupacional del Puesto</t>
  </si>
  <si>
    <t>6. APROBACIÓN</t>
  </si>
  <si>
    <t>Responsable de la Unidad o Proceso</t>
  </si>
  <si>
    <t>Autoridad Nominadora de la Institución</t>
  </si>
  <si>
    <t>Responsable de Recursos Humanos</t>
  </si>
  <si>
    <t>No Requerida</t>
  </si>
  <si>
    <t>3 Meses</t>
  </si>
  <si>
    <t>6 Meses</t>
  </si>
  <si>
    <t>2 Años</t>
  </si>
  <si>
    <t>3 Años</t>
  </si>
  <si>
    <t>4 Años</t>
  </si>
  <si>
    <t>4 años o más</t>
  </si>
  <si>
    <t>VALORACIÓN Y CLASIFICACIÓN DE PUESTOS
Hoja de Datos</t>
  </si>
  <si>
    <r>
      <t>Nivel:</t>
    </r>
    <r>
      <rPr>
        <sz val="7"/>
        <rFont val="Arial"/>
        <family val="2"/>
      </rPr>
      <t xml:space="preserve"> No profesional; Profesional; Directivo.</t>
    </r>
  </si>
  <si>
    <r>
      <t>Rol del Puesto</t>
    </r>
    <r>
      <rPr>
        <sz val="7"/>
        <rFont val="Arial"/>
        <family val="2"/>
      </rPr>
      <t>: Servicios, Administrativo, Técnico, Ejecución de Procesos, Ejecución y Supervisión de Procesos, Ejecución y Coordinación de Procesos, Dirección de Unidad Organizacional.</t>
    </r>
  </si>
  <si>
    <t>Nivel</t>
  </si>
  <si>
    <t>No Profesional</t>
  </si>
  <si>
    <t>Directivo</t>
  </si>
  <si>
    <t xml:space="preserve">Rol del Puesto: </t>
  </si>
  <si>
    <t>Servicios</t>
  </si>
  <si>
    <t>Administrativo</t>
  </si>
  <si>
    <t>Técnico</t>
  </si>
  <si>
    <t>Ejecución de Procesos</t>
  </si>
  <si>
    <t>Ejecución y Supervisión de Procesos</t>
  </si>
  <si>
    <t>Ejecución y Coordinación de Procesos</t>
  </si>
  <si>
    <t>Dirección de Unidad Organizacional</t>
  </si>
  <si>
    <t>Escala de Intervalos de Valoración y Remuneración</t>
  </si>
  <si>
    <t>Grupo Ocupacional</t>
  </si>
  <si>
    <t>Intervalos</t>
  </si>
  <si>
    <t xml:space="preserve">de </t>
  </si>
  <si>
    <t>Hasta</t>
  </si>
  <si>
    <t>CUADRO DE VALORACIÓN</t>
  </si>
  <si>
    <t>2.1</t>
  </si>
  <si>
    <t>2.2</t>
  </si>
  <si>
    <t>2.3</t>
  </si>
  <si>
    <t>2.4</t>
  </si>
  <si>
    <t>3.1</t>
  </si>
  <si>
    <t>3.2</t>
  </si>
  <si>
    <t>4.1</t>
  </si>
  <si>
    <t>4.2</t>
  </si>
  <si>
    <t>GO - 1</t>
  </si>
  <si>
    <t>GO - 2</t>
  </si>
  <si>
    <t>GO - 3</t>
  </si>
  <si>
    <t>DESCRIPCIÓN DEL PUESTO</t>
  </si>
  <si>
    <r>
      <rPr>
        <b/>
        <sz val="9"/>
        <rFont val="Arial"/>
        <family val="2"/>
      </rPr>
      <t>Frecuencia de la Actividad</t>
    </r>
    <r>
      <rPr>
        <sz val="9"/>
        <rFont val="Arial"/>
        <family val="2"/>
      </rPr>
      <t xml:space="preserve"> (5 = diaria, 4 = semanal, 3 = quincenal, 2 = mensual, 1 = bimensual, trimestral, semestral o anual)</t>
    </r>
  </si>
  <si>
    <r>
      <t>Permanencia temporal de la actividad</t>
    </r>
    <r>
      <rPr>
        <sz val="9"/>
        <rFont val="Arial"/>
        <family val="2"/>
      </rPr>
      <t xml:space="preserve"> (</t>
    </r>
    <r>
      <rPr>
        <b/>
        <sz val="9"/>
        <rFont val="Arial"/>
        <family val="2"/>
      </rPr>
      <t>A</t>
    </r>
    <r>
      <rPr>
        <sz val="9"/>
        <rFont val="Arial"/>
        <family val="2"/>
      </rPr>
      <t xml:space="preserve"> = superior a 2 años; </t>
    </r>
    <r>
      <rPr>
        <b/>
        <sz val="9"/>
        <rFont val="Arial"/>
        <family val="2"/>
      </rPr>
      <t>B</t>
    </r>
    <r>
      <rPr>
        <sz val="9"/>
        <rFont val="Arial"/>
        <family val="2"/>
      </rPr>
      <t xml:space="preserve"> = Vigente 1 año; </t>
    </r>
    <r>
      <rPr>
        <b/>
        <sz val="9"/>
        <rFont val="Arial"/>
        <family val="2"/>
      </rPr>
      <t>C</t>
    </r>
    <r>
      <rPr>
        <sz val="9"/>
        <rFont val="Arial"/>
        <family val="2"/>
      </rPr>
      <t xml:space="preserve"> = No estará vigente en 1 año)</t>
    </r>
  </si>
  <si>
    <r>
      <rPr>
        <b/>
        <sz val="9"/>
        <rFont val="Arial"/>
        <family val="2"/>
      </rPr>
      <t>Consecuencia por omisión de la actividad</t>
    </r>
    <r>
      <rPr>
        <sz val="9"/>
        <rFont val="Arial"/>
        <family val="2"/>
      </rPr>
      <t xml:space="preserve"> (5 = muy grave, 4 = grave, 3 = considerable, 2 = menor, 1 = mínima o ninguna)</t>
    </r>
  </si>
  <si>
    <r>
      <rPr>
        <b/>
        <sz val="9"/>
        <rFont val="Arial"/>
        <family val="2"/>
      </rPr>
      <t>Complejidad de la actividad</t>
    </r>
    <r>
      <rPr>
        <sz val="9"/>
        <rFont val="Arial"/>
        <family val="2"/>
      </rPr>
      <t xml:space="preserve"> (5 = Máxima, 4 = Alta, 3 = Moderada, 2 = Baja, 1 = Mínima)</t>
    </r>
  </si>
  <si>
    <r>
      <t>2. Misión del Puesto (qué hace y para qué</t>
    </r>
    <r>
      <rPr>
        <i/>
        <sz val="11"/>
        <color theme="0"/>
        <rFont val="Arial"/>
        <family val="2"/>
      </rPr>
      <t xml:space="preserve"> </t>
    </r>
    <r>
      <rPr>
        <b/>
        <i/>
        <sz val="11"/>
        <color theme="0"/>
        <rFont val="Arial"/>
        <family val="2"/>
      </rPr>
      <t>lo hace):</t>
    </r>
  </si>
  <si>
    <r>
      <t xml:space="preserve">Resultado esperado: </t>
    </r>
    <r>
      <rPr>
        <sz val="7"/>
        <rFont val="Arial"/>
        <family val="2"/>
      </rPr>
      <t>Son los productos finales primarios (bienes y/o servicios públicos) en el caso de los procesos agregadores de valor, o los productos finales secundarios (bienes y o servicios institucionales) de los procesos gobernante y habilitantes, o los productos intermedios de los procesos, que justifican la creación del puesto.</t>
    </r>
  </si>
  <si>
    <r>
      <t xml:space="preserve">Actividades esenciales: </t>
    </r>
    <r>
      <rPr>
        <sz val="7"/>
        <rFont val="Arial"/>
        <family val="2"/>
      </rPr>
      <t>Son los funciones o acciones requeridas para obtener los resultados esperados. Se deben redactar de la siguiente manera:</t>
    </r>
  </si>
  <si>
    <t>la ejecución de políticas de desarrollo de bibliotecas públicas para beneficio de la población</t>
  </si>
  <si>
    <t>bases de datos y estadísticas sobre el crecimiento territorial, productivo y social para la elaboración de políticas por parte de las autoridades locales</t>
  </si>
  <si>
    <t>VALORACIÓN Y CLASIFICACIÓN DE PUESTOS
Hoja de Resultados</t>
  </si>
  <si>
    <r>
      <t xml:space="preserve">*Según </t>
    </r>
    <r>
      <rPr>
        <i/>
        <sz val="7"/>
        <rFont val="Arial"/>
        <family val="2"/>
      </rPr>
      <t xml:space="preserve">Catálogo de Competencias Técnicas </t>
    </r>
    <r>
      <rPr>
        <sz val="7"/>
        <color theme="1"/>
        <rFont val="Calibri"/>
        <family val="2"/>
        <scheme val="minor"/>
      </rPr>
      <t>del servicio público. Destrezas Técnicas son habilidades específicas (conocimientos, métodos y técnicas) relacionadas con el resultado esperado, que se dominan conceptual y de manera práctica, para su elaboración. Por ejemplo, destreza matemática, de paquetes estadísticos, etc.</t>
    </r>
  </si>
  <si>
    <r>
      <t xml:space="preserve">*Según </t>
    </r>
    <r>
      <rPr>
        <i/>
        <sz val="7"/>
        <rFont val="Arial"/>
        <family val="2"/>
      </rPr>
      <t>Catálogo de Competencias Conductuctuales</t>
    </r>
    <r>
      <rPr>
        <sz val="7"/>
        <color theme="1"/>
        <rFont val="Calibri"/>
        <family val="2"/>
        <scheme val="minor"/>
      </rPr>
      <t xml:space="preserve"> del servicio público. Destrezas Conductuales son habilidades sociales para poder generar el resultado esperado. Por ejemplo, habilidad de comunicación y persuación, habilidad de organizar y trabajar con equipos, etc.</t>
    </r>
  </si>
  <si>
    <t>7 de Enero de 2016</t>
  </si>
  <si>
    <t>Gobierno Autónomo Descentralizado de la Provincia del Carchi</t>
  </si>
  <si>
    <r>
      <rPr>
        <b/>
        <sz val="9"/>
        <rFont val="Arial"/>
        <family val="2"/>
      </rPr>
      <t>Interfaz:</t>
    </r>
    <r>
      <rPr>
        <sz val="9"/>
        <rFont val="Arial"/>
        <family val="2"/>
      </rPr>
      <t xml:space="preserve"> Nombres de las unidades, puestos y usuarios externo o internos beneficiarios de la actividad</t>
    </r>
  </si>
  <si>
    <t>Servidor Público de Servicios 1</t>
  </si>
  <si>
    <t>Servidor Público de Servicios 2</t>
  </si>
  <si>
    <t>Servidor Público de Apoyo 1</t>
  </si>
  <si>
    <t>Servidor Público de Apoyo 2</t>
  </si>
  <si>
    <t>Servidor Público de Apoyo 3</t>
  </si>
  <si>
    <t>Servidor Público de Apoyo 4</t>
  </si>
  <si>
    <t>Servidor Público 1</t>
  </si>
  <si>
    <t>Servidor Público 2</t>
  </si>
  <si>
    <t>Servidor Público 3</t>
  </si>
  <si>
    <t>Servidor Público 4</t>
  </si>
  <si>
    <t>Servidor Público 5</t>
  </si>
  <si>
    <t>Servidor Público 6</t>
  </si>
  <si>
    <t>Servidor Público 7</t>
  </si>
  <si>
    <t>Nivel Jerárquico Superior</t>
  </si>
  <si>
    <t>X</t>
  </si>
  <si>
    <r>
      <rPr>
        <b/>
        <sz val="7"/>
        <rFont val="Arial"/>
        <family val="2"/>
      </rPr>
      <t>Conocimientos requeridos:</t>
    </r>
    <r>
      <rPr>
        <sz val="7"/>
        <rFont val="Arial"/>
        <family val="2"/>
      </rPr>
      <t xml:space="preserve"> son los recursos, o  insumos, o ayudas previas que se requieren para elaborar los resultados esperados y realizar las actividades esenciales, tales como: instructivos; procedimientos; técnicas, métodos, políticas, directrices generales</t>
    </r>
  </si>
  <si>
    <t>Supervisar y controlar el proceso de contratación, las liquidaciones y demás instrumentos de los subprocesos de administración de personal de la institución</t>
  </si>
  <si>
    <t>Elabora contratos, convenios y da soporte en materia contractual, administrativa y laboral.</t>
  </si>
  <si>
    <t>Prepara proyectos de normas y reglamentos laborales de la institución.</t>
  </si>
  <si>
    <t>Asiste en procesos de negociación laboral y en la procuración judicial de acciones laborales.</t>
  </si>
  <si>
    <t>Profesional de tercer nivel</t>
  </si>
  <si>
    <t>Jurisprudencia y afines</t>
  </si>
  <si>
    <t>2 años</t>
  </si>
  <si>
    <t>Derecho Público</t>
  </si>
  <si>
    <t>Orientación / asesoramiento</t>
  </si>
  <si>
    <t>Asesora a las autoridades de la institución en materia de su competencia</t>
  </si>
  <si>
    <t>Pensamiento crítico</t>
  </si>
  <si>
    <t>Elabora reportes jurídicos, técnicos o administrativos  aplicando el análisis y la lógica</t>
  </si>
  <si>
    <t>Pensamiento analítico</t>
  </si>
  <si>
    <t xml:space="preserve">Establece relaciones causales sencillas para descomponer  los problemas o situaciones en partes. Identifica los pros y los contras de las decisiones. </t>
  </si>
  <si>
    <t>Orientación al servicio</t>
  </si>
  <si>
    <t>Demuestra interés en atender a los clientes internos o externos con rapidez, diagnóstica correctamente la necesidad y plantea soluciones adecuadas.</t>
  </si>
  <si>
    <t xml:space="preserve">  Trabajo en equipo</t>
  </si>
  <si>
    <t>Crea buen clima de trabajo y espíritu de cooperación. Resuelve los conflictos que se puedan producir dentro del equipo. Considerado referente en manejo de equipos.</t>
  </si>
  <si>
    <t>x</t>
  </si>
  <si>
    <t>Servicio jurídico laboral</t>
  </si>
  <si>
    <t>Métodos de servicios jurídicos laborales</t>
  </si>
  <si>
    <t>Procuraduría Síndica</t>
  </si>
  <si>
    <t>Procuraduría Síndica y Dirección Administrativa y Talento Humano</t>
  </si>
  <si>
    <t>Manual de Puestos</t>
  </si>
  <si>
    <t>Proceso Actual</t>
  </si>
  <si>
    <t>Nombres Ocupantes</t>
  </si>
  <si>
    <t>MODALIDAD</t>
  </si>
  <si>
    <t>Puesto Actual</t>
  </si>
  <si>
    <t>Puesto Propuesto</t>
  </si>
  <si>
    <t>R.M.U.</t>
  </si>
  <si>
    <t>Grupo OCU</t>
  </si>
  <si>
    <t>RMU Prop</t>
  </si>
  <si>
    <t>DIF</t>
  </si>
  <si>
    <t>OBS</t>
  </si>
  <si>
    <t xml:space="preserve">UNIDAD DE TALENTO HUMANO </t>
  </si>
  <si>
    <t>BORJA REYES NATHALY BEATRIZ</t>
  </si>
  <si>
    <t>N</t>
  </si>
  <si>
    <t xml:space="preserve">ANALISTA JUNIOR 1 </t>
  </si>
  <si>
    <t>Abogado en Talento Humano</t>
  </si>
  <si>
    <t>SP 4</t>
  </si>
  <si>
    <t>ABOGADO EN TALENTO HUMANO - NÓMINA 2016</t>
  </si>
  <si>
    <t>Las demás asignadas por leyes, normas internas y por el Procurador Síndico.</t>
  </si>
  <si>
    <t>Asesora en la aplicación de la normatividad legal laboral y elaborar informes de soporte jurídico.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</si>
</sst>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 &quot;de&quot;\ mmmm\ /\ yyyy"/>
  </numFmts>
  <fonts count="3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20"/>
      <name val="Arial Narrow"/>
      <family val="2"/>
    </font>
    <font>
      <b/>
      <sz val="16"/>
      <name val="Arial Narrow"/>
      <family val="2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sz val="10"/>
      <color theme="0"/>
      <name val="Arial"/>
      <family val="2"/>
    </font>
    <font>
      <b/>
      <i/>
      <sz val="11"/>
      <color theme="0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9"/>
      <color theme="0"/>
      <name val="Arial"/>
      <family val="2"/>
    </font>
    <font>
      <b/>
      <sz val="10"/>
      <color theme="0"/>
      <name val="Arial"/>
      <family val="2"/>
    </font>
    <font>
      <b/>
      <i/>
      <sz val="14"/>
      <color theme="0"/>
      <name val="Arial"/>
      <family val="2"/>
    </font>
    <font>
      <b/>
      <sz val="9"/>
      <name val="Arial Narrow"/>
      <family val="2"/>
    </font>
    <font>
      <sz val="8"/>
      <color theme="1"/>
      <name val="Arial"/>
      <family val="2"/>
    </font>
    <font>
      <b/>
      <i/>
      <sz val="8"/>
      <name val="Arial"/>
      <family val="2"/>
    </font>
    <font>
      <sz val="9"/>
      <color theme="1"/>
      <name val="Arial"/>
      <family val="2"/>
    </font>
    <font>
      <i/>
      <sz val="11"/>
      <color theme="0"/>
      <name val="Arial"/>
      <family val="2"/>
    </font>
    <font>
      <i/>
      <sz val="7"/>
      <name val="Arial"/>
      <family val="2"/>
    </font>
    <font>
      <sz val="7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rgb="FFE26B0A"/>
      <name val="Calibri"/>
      <family val="2"/>
      <scheme val="minor"/>
    </font>
    <font>
      <b/>
      <sz val="11"/>
      <color rgb="FFE26B0A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FFFCFB"/>
        <bgColor indexed="64"/>
      </patternFill>
    </fill>
  </fills>
  <borders count="1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56">
    <xf numFmtId="0" fontId="0" fillId="0" borderId="0" xfId="0"/>
    <xf numFmtId="0" fontId="1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7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justify" vertical="center"/>
    </xf>
    <xf numFmtId="0" fontId="2" fillId="0" borderId="5" xfId="0" applyFont="1" applyBorder="1" applyAlignment="1">
      <alignment horizontal="justify"/>
    </xf>
    <xf numFmtId="0" fontId="3" fillId="0" borderId="5" xfId="0" applyFont="1" applyBorder="1" applyAlignment="1">
      <alignment horizontal="justify"/>
    </xf>
    <xf numFmtId="0" fontId="3" fillId="0" borderId="6" xfId="0" applyFont="1" applyBorder="1" applyAlignment="1">
      <alignment horizontal="justify"/>
    </xf>
    <xf numFmtId="0" fontId="3" fillId="0" borderId="5" xfId="0" applyFont="1" applyBorder="1" applyAlignment="1">
      <alignment horizontal="right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/>
    <xf numFmtId="0" fontId="7" fillId="0" borderId="44" xfId="0" applyFont="1" applyFill="1" applyBorder="1" applyAlignment="1">
      <alignment horizontal="center"/>
    </xf>
    <xf numFmtId="0" fontId="7" fillId="0" borderId="45" xfId="0" applyFont="1" applyFill="1" applyBorder="1" applyAlignment="1">
      <alignment horizontal="center"/>
    </xf>
    <xf numFmtId="0" fontId="7" fillId="0" borderId="46" xfId="0" applyFont="1" applyFill="1" applyBorder="1" applyAlignment="1">
      <alignment horizontal="center"/>
    </xf>
    <xf numFmtId="0" fontId="7" fillId="0" borderId="47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justify" wrapText="1"/>
    </xf>
    <xf numFmtId="0" fontId="1" fillId="0" borderId="51" xfId="0" applyFont="1" applyFill="1" applyBorder="1" applyAlignment="1">
      <alignment horizontal="center" vertical="center" wrapText="1"/>
    </xf>
    <xf numFmtId="0" fontId="1" fillId="0" borderId="45" xfId="0" applyFont="1" applyFill="1" applyBorder="1" applyAlignment="1">
      <alignment horizontal="center" vertical="center" wrapText="1"/>
    </xf>
    <xf numFmtId="0" fontId="1" fillId="0" borderId="46" xfId="0" applyFont="1" applyFill="1" applyBorder="1" applyAlignment="1">
      <alignment horizontal="center" vertical="center" wrapText="1"/>
    </xf>
    <xf numFmtId="0" fontId="1" fillId="0" borderId="52" xfId="0" applyFont="1" applyFill="1" applyBorder="1" applyAlignment="1">
      <alignment horizontal="center" vertical="center" wrapText="1"/>
    </xf>
    <xf numFmtId="0" fontId="1" fillId="0" borderId="48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/>
    </xf>
    <xf numFmtId="0" fontId="1" fillId="0" borderId="0" xfId="1"/>
    <xf numFmtId="0" fontId="1" fillId="0" borderId="0" xfId="1" applyFont="1"/>
    <xf numFmtId="0" fontId="1" fillId="0" borderId="0" xfId="1" applyAlignment="1">
      <alignment vertical="center"/>
    </xf>
    <xf numFmtId="0" fontId="1" fillId="0" borderId="0" xfId="1" applyFont="1" applyAlignment="1">
      <alignment vertical="center"/>
    </xf>
    <xf numFmtId="0" fontId="1" fillId="2" borderId="10" xfId="1" applyFill="1" applyBorder="1" applyAlignment="1">
      <alignment vertical="center"/>
    </xf>
    <xf numFmtId="0" fontId="1" fillId="2" borderId="17" xfId="1" applyFill="1" applyBorder="1" applyAlignment="1">
      <alignment vertical="center"/>
    </xf>
    <xf numFmtId="0" fontId="1" fillId="2" borderId="11" xfId="1" applyFill="1" applyBorder="1"/>
    <xf numFmtId="0" fontId="1" fillId="2" borderId="37" xfId="1" applyFill="1" applyBorder="1"/>
    <xf numFmtId="0" fontId="1" fillId="2" borderId="0" xfId="1" applyFill="1" applyBorder="1"/>
    <xf numFmtId="0" fontId="1" fillId="2" borderId="10" xfId="1" applyFill="1" applyBorder="1"/>
    <xf numFmtId="0" fontId="5" fillId="2" borderId="0" xfId="1" applyFont="1" applyFill="1" applyBorder="1"/>
    <xf numFmtId="0" fontId="1" fillId="2" borderId="41" xfId="1" applyFill="1" applyBorder="1"/>
    <xf numFmtId="0" fontId="2" fillId="2" borderId="0" xfId="1" applyFont="1" applyFill="1" applyBorder="1"/>
    <xf numFmtId="0" fontId="7" fillId="2" borderId="59" xfId="1" applyFont="1" applyFill="1" applyBorder="1" applyAlignment="1" applyProtection="1">
      <alignment horizontal="center"/>
      <protection locked="0"/>
    </xf>
    <xf numFmtId="0" fontId="7" fillId="2" borderId="41" xfId="1" applyFont="1" applyFill="1" applyBorder="1" applyAlignment="1">
      <alignment horizontal="center"/>
    </xf>
    <xf numFmtId="0" fontId="4" fillId="2" borderId="0" xfId="1" applyFont="1" applyFill="1" applyBorder="1"/>
    <xf numFmtId="0" fontId="5" fillId="2" borderId="10" xfId="1" applyFont="1" applyFill="1" applyBorder="1"/>
    <xf numFmtId="0" fontId="1" fillId="2" borderId="60" xfId="1" applyFill="1" applyBorder="1"/>
    <xf numFmtId="0" fontId="1" fillId="2" borderId="39" xfId="1" applyFill="1" applyBorder="1"/>
    <xf numFmtId="0" fontId="1" fillId="2" borderId="40" xfId="1" applyFill="1" applyBorder="1"/>
    <xf numFmtId="0" fontId="5" fillId="2" borderId="61" xfId="1" applyFont="1" applyFill="1" applyBorder="1"/>
    <xf numFmtId="0" fontId="7" fillId="2" borderId="0" xfId="1" applyFont="1" applyFill="1" applyBorder="1" applyAlignment="1">
      <alignment horizontal="center"/>
    </xf>
    <xf numFmtId="0" fontId="1" fillId="2" borderId="16" xfId="1" applyFill="1" applyBorder="1"/>
    <xf numFmtId="0" fontId="1" fillId="2" borderId="14" xfId="1" applyFill="1" applyBorder="1"/>
    <xf numFmtId="0" fontId="7" fillId="2" borderId="62" xfId="1" applyFont="1" applyFill="1" applyBorder="1" applyAlignment="1">
      <alignment horizontal="center"/>
    </xf>
    <xf numFmtId="0" fontId="1" fillId="2" borderId="17" xfId="1" applyFill="1" applyBorder="1"/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1" fillId="2" borderId="62" xfId="1" applyFill="1" applyBorder="1"/>
    <xf numFmtId="0" fontId="5" fillId="0" borderId="0" xfId="1" applyFont="1" applyAlignment="1">
      <alignment vertical="center"/>
    </xf>
    <xf numFmtId="0" fontId="1" fillId="0" borderId="0" xfId="1" applyAlignment="1">
      <alignment vertical="center" wrapText="1"/>
    </xf>
    <xf numFmtId="0" fontId="1" fillId="0" borderId="0" xfId="1" applyFont="1" applyAlignment="1">
      <alignment vertical="center" wrapText="1"/>
    </xf>
    <xf numFmtId="0" fontId="1" fillId="2" borderId="63" xfId="1" applyFont="1" applyFill="1" applyBorder="1" applyAlignment="1">
      <alignment horizontal="center"/>
    </xf>
    <xf numFmtId="0" fontId="1" fillId="2" borderId="32" xfId="1" applyFont="1" applyFill="1" applyBorder="1" applyAlignment="1">
      <alignment horizontal="center"/>
    </xf>
    <xf numFmtId="0" fontId="1" fillId="2" borderId="64" xfId="1" applyFont="1" applyFill="1" applyBorder="1" applyAlignment="1">
      <alignment horizontal="center"/>
    </xf>
    <xf numFmtId="0" fontId="1" fillId="2" borderId="0" xfId="1" applyFont="1" applyFill="1" applyBorder="1"/>
    <xf numFmtId="0" fontId="1" fillId="2" borderId="59" xfId="1" applyFont="1" applyFill="1" applyBorder="1" applyAlignment="1">
      <alignment horizontal="center"/>
    </xf>
    <xf numFmtId="0" fontId="1" fillId="2" borderId="61" xfId="1" applyFill="1" applyBorder="1"/>
    <xf numFmtId="0" fontId="1" fillId="2" borderId="7" xfId="1" applyFill="1" applyBorder="1"/>
    <xf numFmtId="14" fontId="1" fillId="0" borderId="0" xfId="1" applyNumberFormat="1" applyFont="1"/>
    <xf numFmtId="0" fontId="2" fillId="0" borderId="0" xfId="1" applyFont="1" applyAlignment="1">
      <alignment horizontal="center"/>
    </xf>
    <xf numFmtId="0" fontId="2" fillId="2" borderId="11" xfId="1" applyFont="1" applyFill="1" applyBorder="1" applyAlignment="1">
      <alignment horizontal="center"/>
    </xf>
    <xf numFmtId="0" fontId="2" fillId="2" borderId="10" xfId="1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/>
    </xf>
    <xf numFmtId="0" fontId="1" fillId="0" borderId="10" xfId="0" applyFont="1" applyFill="1" applyBorder="1"/>
    <xf numFmtId="0" fontId="0" fillId="0" borderId="0" xfId="0" applyBorder="1"/>
    <xf numFmtId="0" fontId="3" fillId="0" borderId="69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left" vertical="center" wrapText="1"/>
    </xf>
    <xf numFmtId="0" fontId="1" fillId="0" borderId="11" xfId="1" applyBorder="1"/>
    <xf numFmtId="0" fontId="1" fillId="0" borderId="0" xfId="1" applyBorder="1"/>
    <xf numFmtId="0" fontId="1" fillId="0" borderId="10" xfId="1" applyBorder="1"/>
    <xf numFmtId="0" fontId="1" fillId="0" borderId="42" xfId="0" applyFont="1" applyFill="1" applyBorder="1" applyAlignment="1"/>
    <xf numFmtId="0" fontId="1" fillId="0" borderId="21" xfId="0" applyFont="1" applyFill="1" applyBorder="1" applyAlignment="1"/>
    <xf numFmtId="0" fontId="1" fillId="0" borderId="43" xfId="0" applyFont="1" applyFill="1" applyBorder="1" applyAlignment="1"/>
    <xf numFmtId="0" fontId="1" fillId="0" borderId="11" xfId="0" applyFont="1" applyFill="1" applyBorder="1" applyAlignment="1"/>
    <xf numFmtId="0" fontId="1" fillId="0" borderId="18" xfId="0" applyFont="1" applyFill="1" applyBorder="1" applyAlignment="1"/>
    <xf numFmtId="0" fontId="1" fillId="0" borderId="49" xfId="0" applyFont="1" applyFill="1" applyBorder="1" applyAlignment="1"/>
    <xf numFmtId="0" fontId="1" fillId="0" borderId="14" xfId="0" applyFont="1" applyFill="1" applyBorder="1" applyAlignment="1"/>
    <xf numFmtId="0" fontId="1" fillId="0" borderId="17" xfId="0" applyFont="1" applyFill="1" applyBorder="1" applyAlignment="1"/>
    <xf numFmtId="0" fontId="1" fillId="0" borderId="0" xfId="0" applyFont="1" applyFill="1" applyBorder="1" applyAlignment="1"/>
    <xf numFmtId="0" fontId="1" fillId="0" borderId="10" xfId="0" applyFont="1" applyFill="1" applyBorder="1" applyAlignment="1"/>
    <xf numFmtId="0" fontId="6" fillId="0" borderId="11" xfId="0" applyFont="1" applyFill="1" applyBorder="1" applyAlignment="1">
      <alignment horizontal="left"/>
    </xf>
    <xf numFmtId="0" fontId="6" fillId="0" borderId="10" xfId="0" applyFont="1" applyFill="1" applyBorder="1" applyAlignment="1">
      <alignment horizontal="left"/>
    </xf>
    <xf numFmtId="0" fontId="3" fillId="0" borderId="1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justify" wrapText="1"/>
    </xf>
    <xf numFmtId="0" fontId="6" fillId="0" borderId="10" xfId="0" applyFont="1" applyFill="1" applyBorder="1" applyAlignment="1">
      <alignment horizontal="center"/>
    </xf>
    <xf numFmtId="49" fontId="2" fillId="0" borderId="99" xfId="0" applyNumberFormat="1" applyFont="1" applyBorder="1" applyAlignment="1">
      <alignment horizontal="center" vertical="top"/>
    </xf>
    <xf numFmtId="0" fontId="3" fillId="2" borderId="105" xfId="1" applyFont="1" applyFill="1" applyBorder="1" applyAlignment="1">
      <alignment horizontal="center"/>
    </xf>
    <xf numFmtId="0" fontId="5" fillId="2" borderId="107" xfId="1" applyFont="1" applyFill="1" applyBorder="1" applyAlignment="1">
      <alignment horizontal="center" vertical="center"/>
    </xf>
    <xf numFmtId="0" fontId="5" fillId="2" borderId="108" xfId="1" applyFont="1" applyFill="1" applyBorder="1" applyAlignment="1">
      <alignment vertical="center"/>
    </xf>
    <xf numFmtId="0" fontId="5" fillId="2" borderId="108" xfId="1" applyFont="1" applyFill="1" applyBorder="1" applyAlignment="1">
      <alignment horizontal="center" vertical="center"/>
    </xf>
    <xf numFmtId="0" fontId="5" fillId="2" borderId="109" xfId="1" applyFont="1" applyFill="1" applyBorder="1" applyAlignment="1">
      <alignment horizontal="center" vertical="center"/>
    </xf>
    <xf numFmtId="0" fontId="5" fillId="2" borderId="111" xfId="1" applyFont="1" applyFill="1" applyBorder="1" applyAlignment="1">
      <alignment horizontal="center" vertical="center"/>
    </xf>
    <xf numFmtId="0" fontId="5" fillId="2" borderId="112" xfId="1" applyFont="1" applyFill="1" applyBorder="1" applyAlignment="1">
      <alignment vertical="center"/>
    </xf>
    <xf numFmtId="0" fontId="5" fillId="2" borderId="112" xfId="1" applyFont="1" applyFill="1" applyBorder="1" applyAlignment="1">
      <alignment horizontal="center" vertical="center"/>
    </xf>
    <xf numFmtId="0" fontId="5" fillId="2" borderId="114" xfId="1" applyFont="1" applyFill="1" applyBorder="1" applyAlignment="1">
      <alignment horizontal="center" vertical="center"/>
    </xf>
    <xf numFmtId="0" fontId="5" fillId="2" borderId="115" xfId="1" applyFont="1" applyFill="1" applyBorder="1" applyAlignment="1">
      <alignment vertical="center"/>
    </xf>
    <xf numFmtId="0" fontId="5" fillId="2" borderId="115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vertical="center"/>
    </xf>
    <xf numFmtId="0" fontId="1" fillId="2" borderId="117" xfId="1" applyFont="1" applyFill="1" applyBorder="1" applyAlignment="1">
      <alignment horizontal="center"/>
    </xf>
    <xf numFmtId="0" fontId="1" fillId="2" borderId="109" xfId="1" applyFont="1" applyFill="1" applyBorder="1" applyAlignment="1">
      <alignment horizontal="center"/>
    </xf>
    <xf numFmtId="0" fontId="1" fillId="2" borderId="110" xfId="1" applyFont="1" applyFill="1" applyBorder="1" applyAlignment="1">
      <alignment horizontal="center"/>
    </xf>
    <xf numFmtId="0" fontId="1" fillId="2" borderId="111" xfId="1" applyFont="1" applyFill="1" applyBorder="1" applyAlignment="1">
      <alignment horizontal="center"/>
    </xf>
    <xf numFmtId="0" fontId="1" fillId="2" borderId="112" xfId="1" applyFont="1" applyFill="1" applyBorder="1" applyAlignment="1">
      <alignment horizontal="center"/>
    </xf>
    <xf numFmtId="0" fontId="1" fillId="2" borderId="113" xfId="1" applyFont="1" applyFill="1" applyBorder="1" applyAlignment="1">
      <alignment horizontal="center"/>
    </xf>
    <xf numFmtId="0" fontId="7" fillId="2" borderId="112" xfId="1" applyFont="1" applyFill="1" applyBorder="1" applyAlignment="1">
      <alignment horizontal="center"/>
    </xf>
    <xf numFmtId="0" fontId="1" fillId="2" borderId="114" xfId="1" applyFont="1" applyFill="1" applyBorder="1" applyAlignment="1">
      <alignment horizontal="center"/>
    </xf>
    <xf numFmtId="0" fontId="1" fillId="2" borderId="115" xfId="1" applyFont="1" applyFill="1" applyBorder="1" applyAlignment="1">
      <alignment horizontal="center"/>
    </xf>
    <xf numFmtId="0" fontId="4" fillId="0" borderId="11" xfId="0" applyFont="1" applyFill="1" applyBorder="1" applyAlignment="1">
      <alignment horizontal="justify" wrapText="1"/>
    </xf>
    <xf numFmtId="0" fontId="4" fillId="0" borderId="0" xfId="0" applyFont="1" applyFill="1" applyBorder="1" applyAlignment="1">
      <alignment horizontal="justify" wrapText="1"/>
    </xf>
    <xf numFmtId="0" fontId="4" fillId="0" borderId="10" xfId="0" applyFont="1" applyFill="1" applyBorder="1" applyAlignment="1">
      <alignment horizontal="justify" wrapText="1"/>
    </xf>
    <xf numFmtId="0" fontId="2" fillId="0" borderId="1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2" borderId="116" xfId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23" fillId="0" borderId="0" xfId="0" applyFont="1"/>
    <xf numFmtId="0" fontId="5" fillId="0" borderId="11" xfId="0" applyFont="1" applyFill="1" applyBorder="1" applyAlignment="1">
      <alignment horizontal="center"/>
    </xf>
    <xf numFmtId="0" fontId="5" fillId="0" borderId="10" xfId="0" applyFont="1" applyFill="1" applyBorder="1"/>
    <xf numFmtId="0" fontId="5" fillId="0" borderId="0" xfId="0" applyFont="1" applyFill="1" applyBorder="1" applyAlignment="1">
      <alignment horizontal="left" vertical="top" wrapText="1"/>
    </xf>
    <xf numFmtId="0" fontId="23" fillId="0" borderId="0" xfId="0" applyFont="1" applyAlignment="1">
      <alignment horizontal="left" vertical="top"/>
    </xf>
    <xf numFmtId="0" fontId="2" fillId="0" borderId="0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0" fontId="2" fillId="0" borderId="14" xfId="0" applyFont="1" applyFill="1" applyBorder="1" applyAlignment="1">
      <alignment vertical="center" wrapText="1"/>
    </xf>
    <xf numFmtId="0" fontId="23" fillId="0" borderId="0" xfId="0" applyFont="1" applyBorder="1"/>
    <xf numFmtId="0" fontId="2" fillId="0" borderId="1" xfId="0" applyFont="1" applyFill="1" applyBorder="1" applyAlignment="1">
      <alignment horizontal="center" vertical="top"/>
    </xf>
    <xf numFmtId="0" fontId="2" fillId="0" borderId="28" xfId="0" applyFont="1" applyFill="1" applyBorder="1" applyAlignment="1">
      <alignment horizontal="center" vertical="top"/>
    </xf>
    <xf numFmtId="0" fontId="2" fillId="0" borderId="29" xfId="0" applyFont="1" applyFill="1" applyBorder="1" applyAlignment="1">
      <alignment horizontal="center" vertical="top"/>
    </xf>
    <xf numFmtId="0" fontId="2" fillId="0" borderId="9" xfId="0" applyFont="1" applyFill="1" applyBorder="1" applyAlignment="1">
      <alignment horizontal="center" vertical="top"/>
    </xf>
    <xf numFmtId="0" fontId="2" fillId="0" borderId="32" xfId="0" applyFont="1" applyFill="1" applyBorder="1" applyAlignment="1">
      <alignment horizontal="center" vertical="top"/>
    </xf>
    <xf numFmtId="0" fontId="2" fillId="0" borderId="33" xfId="0" applyFont="1" applyFill="1" applyBorder="1" applyAlignment="1">
      <alignment horizontal="center" vertical="top"/>
    </xf>
    <xf numFmtId="0" fontId="6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2" fillId="2" borderId="10" xfId="1" applyFont="1" applyFill="1" applyBorder="1" applyAlignment="1">
      <alignment vertical="center"/>
    </xf>
    <xf numFmtId="0" fontId="2" fillId="2" borderId="17" xfId="1" applyFont="1" applyFill="1" applyBorder="1" applyAlignment="1">
      <alignment vertical="center" wrapText="1"/>
    </xf>
    <xf numFmtId="0" fontId="6" fillId="3" borderId="11" xfId="0" applyFont="1" applyFill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15" fillId="3" borderId="19" xfId="1" applyFont="1" applyFill="1" applyBorder="1" applyAlignment="1">
      <alignment vertical="center"/>
    </xf>
    <xf numFmtId="0" fontId="15" fillId="3" borderId="49" xfId="1" applyFont="1" applyFill="1" applyBorder="1" applyAlignment="1">
      <alignment vertical="center"/>
    </xf>
    <xf numFmtId="0" fontId="15" fillId="3" borderId="56" xfId="1" applyFont="1" applyFill="1" applyBorder="1"/>
    <xf numFmtId="0" fontId="15" fillId="3" borderId="58" xfId="1" applyFont="1" applyFill="1" applyBorder="1"/>
    <xf numFmtId="0" fontId="15" fillId="3" borderId="19" xfId="1" applyFont="1" applyFill="1" applyBorder="1"/>
    <xf numFmtId="0" fontId="3" fillId="4" borderId="68" xfId="0" applyFont="1" applyFill="1" applyBorder="1" applyAlignment="1">
      <alignment horizontal="justify" vertical="center"/>
    </xf>
    <xf numFmtId="0" fontId="3" fillId="4" borderId="83" xfId="0" applyFont="1" applyFill="1" applyBorder="1" applyAlignment="1">
      <alignment horizontal="justify" vertical="center"/>
    </xf>
    <xf numFmtId="0" fontId="3" fillId="4" borderId="82" xfId="0" applyFont="1" applyFill="1" applyBorder="1" applyAlignment="1">
      <alignment horizontal="justify"/>
    </xf>
    <xf numFmtId="0" fontId="3" fillId="4" borderId="68" xfId="0" applyFont="1" applyFill="1" applyBorder="1" applyAlignment="1">
      <alignment horizontal="justify" vertical="center" wrapText="1"/>
    </xf>
    <xf numFmtId="0" fontId="3" fillId="4" borderId="68" xfId="0" applyFont="1" applyFill="1" applyBorder="1" applyAlignment="1">
      <alignment horizontal="justify"/>
    </xf>
    <xf numFmtId="0" fontId="6" fillId="4" borderId="19" xfId="0" applyFont="1" applyFill="1" applyBorder="1" applyAlignment="1">
      <alignment horizontal="center" vertical="top"/>
    </xf>
    <xf numFmtId="0" fontId="3" fillId="4" borderId="24" xfId="0" applyFont="1" applyFill="1" applyBorder="1" applyAlignment="1">
      <alignment horizontal="center" vertical="top"/>
    </xf>
    <xf numFmtId="0" fontId="3" fillId="4" borderId="25" xfId="0" applyFont="1" applyFill="1" applyBorder="1" applyAlignment="1">
      <alignment horizontal="center" vertical="top"/>
    </xf>
    <xf numFmtId="0" fontId="6" fillId="4" borderId="68" xfId="0" applyFont="1" applyFill="1" applyBorder="1" applyAlignment="1">
      <alignment horizontal="center" vertical="center" wrapText="1"/>
    </xf>
    <xf numFmtId="0" fontId="6" fillId="4" borderId="71" xfId="0" applyFont="1" applyFill="1" applyBorder="1" applyAlignment="1">
      <alignment horizontal="center" vertical="center" wrapText="1"/>
    </xf>
    <xf numFmtId="0" fontId="4" fillId="4" borderId="50" xfId="0" applyFont="1" applyFill="1" applyBorder="1" applyAlignment="1">
      <alignment horizontal="center" vertical="center" wrapText="1"/>
    </xf>
    <xf numFmtId="0" fontId="4" fillId="4" borderId="43" xfId="0" applyFont="1" applyFill="1" applyBorder="1" applyAlignment="1">
      <alignment horizontal="center" vertical="center" wrapText="1"/>
    </xf>
    <xf numFmtId="0" fontId="7" fillId="4" borderId="68" xfId="0" applyFont="1" applyFill="1" applyBorder="1" applyAlignment="1"/>
    <xf numFmtId="0" fontId="7" fillId="4" borderId="59" xfId="0" applyFont="1" applyFill="1" applyBorder="1" applyAlignment="1"/>
    <xf numFmtId="0" fontId="7" fillId="4" borderId="70" xfId="0" applyFont="1" applyFill="1" applyBorder="1" applyAlignment="1"/>
    <xf numFmtId="0" fontId="7" fillId="4" borderId="55" xfId="0" applyFont="1" applyFill="1" applyBorder="1" applyAlignment="1"/>
    <xf numFmtId="0" fontId="7" fillId="4" borderId="75" xfId="0" applyFont="1" applyFill="1" applyBorder="1" applyAlignment="1"/>
    <xf numFmtId="0" fontId="22" fillId="4" borderId="70" xfId="1" applyFont="1" applyFill="1" applyBorder="1" applyAlignment="1">
      <alignment vertical="center"/>
    </xf>
    <xf numFmtId="0" fontId="7" fillId="4" borderId="59" xfId="1" applyFont="1" applyFill="1" applyBorder="1"/>
    <xf numFmtId="0" fontId="7" fillId="4" borderId="59" xfId="1" applyFont="1" applyFill="1" applyBorder="1" applyAlignment="1">
      <alignment horizontal="center"/>
    </xf>
    <xf numFmtId="0" fontId="1" fillId="5" borderId="59" xfId="1" applyFont="1" applyFill="1" applyBorder="1" applyAlignment="1">
      <alignment horizontal="center"/>
    </xf>
    <xf numFmtId="0" fontId="6" fillId="4" borderId="59" xfId="0" applyFont="1" applyFill="1" applyBorder="1" applyAlignment="1">
      <alignment horizontal="center" vertical="center" wrapText="1"/>
    </xf>
    <xf numFmtId="0" fontId="7" fillId="0" borderId="59" xfId="1" applyFont="1" applyFill="1" applyBorder="1" applyAlignment="1" applyProtection="1">
      <alignment horizontal="center"/>
      <protection locked="0"/>
    </xf>
    <xf numFmtId="3" fontId="2" fillId="0" borderId="110" xfId="1" applyNumberFormat="1" applyFont="1" applyFill="1" applyBorder="1" applyAlignment="1">
      <alignment horizontal="center"/>
    </xf>
    <xf numFmtId="3" fontId="2" fillId="0" borderId="113" xfId="1" applyNumberFormat="1" applyFont="1" applyFill="1" applyBorder="1" applyAlignment="1">
      <alignment horizontal="center"/>
    </xf>
    <xf numFmtId="3" fontId="2" fillId="0" borderId="116" xfId="1" applyNumberFormat="1" applyFont="1" applyFill="1" applyBorder="1" applyAlignment="1">
      <alignment horizontal="center"/>
    </xf>
    <xf numFmtId="0" fontId="2" fillId="0" borderId="16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35" fillId="0" borderId="0" xfId="1" applyFont="1" applyAlignment="1">
      <alignment horizontal="left" vertical="top"/>
    </xf>
    <xf numFmtId="0" fontId="32" fillId="0" borderId="0" xfId="1" applyFont="1" applyAlignment="1">
      <alignment horizontal="left" vertical="top"/>
    </xf>
    <xf numFmtId="0" fontId="32" fillId="0" borderId="0" xfId="1" applyFont="1" applyAlignment="1">
      <alignment horizontal="left" vertical="top" wrapText="1"/>
    </xf>
    <xf numFmtId="0" fontId="33" fillId="6" borderId="19" xfId="1" applyFont="1" applyFill="1" applyBorder="1" applyAlignment="1">
      <alignment horizontal="center" vertical="center" wrapText="1"/>
    </xf>
    <xf numFmtId="0" fontId="35" fillId="6" borderId="130" xfId="1" applyFont="1" applyFill="1" applyBorder="1" applyAlignment="1">
      <alignment vertical="center"/>
    </xf>
    <xf numFmtId="0" fontId="35" fillId="0" borderId="0" xfId="1" applyFont="1" applyAlignment="1">
      <alignment horizontal="center" vertical="center"/>
    </xf>
    <xf numFmtId="0" fontId="33" fillId="6" borderId="65" xfId="1" applyFont="1" applyFill="1" applyBorder="1" applyAlignment="1">
      <alignment horizontal="center" vertical="center"/>
    </xf>
    <xf numFmtId="0" fontId="33" fillId="6" borderId="66" xfId="1" applyFont="1" applyFill="1" applyBorder="1" applyAlignment="1">
      <alignment horizontal="center" vertical="center" wrapText="1"/>
    </xf>
    <xf numFmtId="0" fontId="33" fillId="6" borderId="66" xfId="1" applyFont="1" applyFill="1" applyBorder="1" applyAlignment="1">
      <alignment horizontal="center" vertical="center"/>
    </xf>
    <xf numFmtId="0" fontId="33" fillId="6" borderId="67" xfId="1" applyFont="1" applyFill="1" applyBorder="1" applyAlignment="1">
      <alignment horizontal="center" vertical="center"/>
    </xf>
    <xf numFmtId="0" fontId="34" fillId="0" borderId="68" xfId="1" applyFont="1" applyFill="1" applyBorder="1" applyAlignment="1">
      <alignment horizontal="left" vertical="top" wrapText="1"/>
    </xf>
    <xf numFmtId="0" fontId="32" fillId="0" borderId="59" xfId="1" applyFont="1" applyFill="1" applyBorder="1" applyAlignment="1">
      <alignment horizontal="left" vertical="top"/>
    </xf>
    <xf numFmtId="0" fontId="32" fillId="0" borderId="59" xfId="1" applyFont="1" applyFill="1" applyBorder="1" applyAlignment="1">
      <alignment horizontal="left" vertical="top" wrapText="1"/>
    </xf>
    <xf numFmtId="4" fontId="35" fillId="0" borderId="59" xfId="1" applyNumberFormat="1" applyFont="1" applyFill="1" applyBorder="1" applyAlignment="1">
      <alignment horizontal="left" vertical="top"/>
    </xf>
    <xf numFmtId="0" fontId="35" fillId="0" borderId="36" xfId="1" applyFont="1" applyBorder="1" applyAlignment="1">
      <alignment horizontal="left" vertical="top"/>
    </xf>
    <xf numFmtId="0" fontId="35" fillId="0" borderId="59" xfId="1" applyFont="1" applyBorder="1" applyAlignment="1">
      <alignment horizontal="left" vertical="top"/>
    </xf>
    <xf numFmtId="0" fontId="35" fillId="0" borderId="74" xfId="1" applyFont="1" applyBorder="1" applyAlignment="1">
      <alignment horizontal="left" vertical="top"/>
    </xf>
    <xf numFmtId="0" fontId="36" fillId="7" borderId="21" xfId="1" applyFont="1" applyFill="1" applyBorder="1" applyAlignment="1">
      <alignment horizontal="center" vertical="center"/>
    </xf>
    <xf numFmtId="0" fontId="37" fillId="7" borderId="21" xfId="1" applyFont="1" applyFill="1" applyBorder="1" applyAlignment="1">
      <alignment horizontal="center" vertical="center"/>
    </xf>
    <xf numFmtId="0" fontId="37" fillId="7" borderId="22" xfId="1" applyFont="1" applyFill="1" applyBorder="1" applyAlignment="1">
      <alignment horizontal="center" vertical="center"/>
    </xf>
    <xf numFmtId="0" fontId="33" fillId="0" borderId="128" xfId="1" applyFont="1" applyFill="1" applyBorder="1" applyAlignment="1">
      <alignment horizontal="center" vertical="center"/>
    </xf>
    <xf numFmtId="0" fontId="33" fillId="0" borderId="129" xfId="1" applyFont="1" applyFill="1" applyBorder="1" applyAlignment="1">
      <alignment horizontal="center" vertical="center"/>
    </xf>
    <xf numFmtId="0" fontId="2" fillId="0" borderId="59" xfId="0" applyFont="1" applyFill="1" applyBorder="1" applyAlignment="1">
      <alignment horizontal="justify" vertical="center" wrapText="1"/>
    </xf>
    <xf numFmtId="0" fontId="2" fillId="0" borderId="70" xfId="0" applyFont="1" applyFill="1" applyBorder="1" applyAlignment="1">
      <alignment horizontal="justify" vertical="center" wrapText="1"/>
    </xf>
    <xf numFmtId="0" fontId="6" fillId="4" borderId="70" xfId="0" applyFont="1" applyFill="1" applyBorder="1" applyAlignment="1">
      <alignment horizontal="center" vertical="center" wrapText="1"/>
    </xf>
    <xf numFmtId="0" fontId="6" fillId="4" borderId="79" xfId="0" applyFont="1" applyFill="1" applyBorder="1" applyAlignment="1">
      <alignment horizontal="center" vertical="center" wrapText="1"/>
    </xf>
    <xf numFmtId="0" fontId="2" fillId="0" borderId="123" xfId="0" applyFont="1" applyFill="1" applyBorder="1" applyAlignment="1">
      <alignment horizontal="center" vertical="center" wrapText="1"/>
    </xf>
    <xf numFmtId="0" fontId="2" fillId="0" borderId="124" xfId="0" applyFont="1" applyFill="1" applyBorder="1" applyAlignment="1">
      <alignment horizontal="center" vertical="center" wrapText="1"/>
    </xf>
    <xf numFmtId="0" fontId="2" fillId="0" borderId="125" xfId="0" applyFont="1" applyFill="1" applyBorder="1" applyAlignment="1">
      <alignment horizontal="center" vertical="center" wrapText="1"/>
    </xf>
    <xf numFmtId="0" fontId="5" fillId="0" borderId="126" xfId="0" applyFont="1" applyFill="1" applyBorder="1" applyAlignment="1">
      <alignment horizontal="justify"/>
    </xf>
    <xf numFmtId="0" fontId="5" fillId="0" borderId="124" xfId="0" applyFont="1" applyFill="1" applyBorder="1" applyAlignment="1">
      <alignment horizontal="justify"/>
    </xf>
    <xf numFmtId="0" fontId="5" fillId="0" borderId="127" xfId="0" applyFont="1" applyFill="1" applyBorder="1" applyAlignment="1">
      <alignment horizontal="justify"/>
    </xf>
    <xf numFmtId="0" fontId="2" fillId="0" borderId="60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justify" wrapText="1"/>
    </xf>
    <xf numFmtId="0" fontId="5" fillId="0" borderId="39" xfId="0" applyFont="1" applyFill="1" applyBorder="1" applyAlignment="1">
      <alignment horizontal="justify" wrapText="1"/>
    </xf>
    <xf numFmtId="0" fontId="5" fillId="0" borderId="61" xfId="0" applyFont="1" applyFill="1" applyBorder="1" applyAlignment="1">
      <alignment horizontal="justify" wrapText="1"/>
    </xf>
    <xf numFmtId="0" fontId="2" fillId="0" borderId="59" xfId="0" applyFont="1" applyFill="1" applyBorder="1" applyAlignment="1">
      <alignment horizontal="left" vertical="top" wrapText="1"/>
    </xf>
    <xf numFmtId="0" fontId="6" fillId="0" borderId="59" xfId="0" applyFont="1" applyFill="1" applyBorder="1" applyAlignment="1">
      <alignment horizontal="left" vertical="top" wrapText="1"/>
    </xf>
    <xf numFmtId="0" fontId="6" fillId="0" borderId="74" xfId="0" applyFont="1" applyFill="1" applyBorder="1" applyAlignment="1">
      <alignment horizontal="left" vertical="top" wrapText="1"/>
    </xf>
    <xf numFmtId="0" fontId="2" fillId="0" borderId="30" xfId="0" applyFont="1" applyFill="1" applyBorder="1" applyAlignment="1">
      <alignment horizontal="left" vertical="top"/>
    </xf>
    <xf numFmtId="0" fontId="2" fillId="0" borderId="5" xfId="0" applyFont="1" applyFill="1" applyBorder="1" applyAlignment="1">
      <alignment horizontal="left" vertical="top"/>
    </xf>
    <xf numFmtId="0" fontId="2" fillId="0" borderId="31" xfId="0" applyFont="1" applyFill="1" applyBorder="1" applyAlignment="1">
      <alignment horizontal="left" vertical="top"/>
    </xf>
    <xf numFmtId="0" fontId="29" fillId="0" borderId="30" xfId="0" applyFont="1" applyBorder="1" applyAlignment="1">
      <alignment horizontal="left" wrapText="1"/>
    </xf>
    <xf numFmtId="0" fontId="29" fillId="0" borderId="5" xfId="0" applyFont="1" applyBorder="1" applyAlignment="1">
      <alignment horizontal="left" wrapText="1"/>
    </xf>
    <xf numFmtId="0" fontId="29" fillId="0" borderId="31" xfId="0" applyFont="1" applyBorder="1" applyAlignment="1">
      <alignment horizontal="left" wrapText="1"/>
    </xf>
    <xf numFmtId="0" fontId="29" fillId="0" borderId="30" xfId="0" applyFont="1" applyBorder="1" applyAlignment="1">
      <alignment horizontal="left" vertical="center" wrapText="1"/>
    </xf>
    <xf numFmtId="0" fontId="29" fillId="0" borderId="5" xfId="0" applyFont="1" applyBorder="1" applyAlignment="1">
      <alignment horizontal="left" vertical="center" wrapText="1"/>
    </xf>
    <xf numFmtId="0" fontId="29" fillId="0" borderId="31" xfId="0" applyFont="1" applyBorder="1" applyAlignment="1">
      <alignment horizontal="left" vertical="center" wrapText="1"/>
    </xf>
    <xf numFmtId="0" fontId="19" fillId="3" borderId="56" xfId="0" applyFont="1" applyFill="1" applyBorder="1" applyAlignment="1">
      <alignment horizontal="center" wrapText="1"/>
    </xf>
    <xf numFmtId="0" fontId="19" fillId="3" borderId="57" xfId="0" applyFont="1" applyFill="1" applyBorder="1" applyAlignment="1">
      <alignment horizontal="center" wrapText="1"/>
    </xf>
    <xf numFmtId="0" fontId="19" fillId="3" borderId="95" xfId="0" applyFont="1" applyFill="1" applyBorder="1" applyAlignment="1">
      <alignment horizontal="center" wrapText="1"/>
    </xf>
    <xf numFmtId="0" fontId="19" fillId="3" borderId="96" xfId="0" applyFont="1" applyFill="1" applyBorder="1" applyAlignment="1">
      <alignment horizontal="center" wrapText="1"/>
    </xf>
    <xf numFmtId="0" fontId="19" fillId="3" borderId="58" xfId="0" applyFont="1" applyFill="1" applyBorder="1" applyAlignment="1">
      <alignment horizontal="center" wrapText="1"/>
    </xf>
    <xf numFmtId="0" fontId="2" fillId="0" borderId="30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31" xfId="0" applyFont="1" applyFill="1" applyBorder="1" applyAlignment="1">
      <alignment horizontal="left" vertical="top" wrapText="1"/>
    </xf>
    <xf numFmtId="0" fontId="17" fillId="0" borderId="19" xfId="0" applyFont="1" applyFill="1" applyBorder="1" applyAlignment="1">
      <alignment horizontal="left"/>
    </xf>
    <xf numFmtId="0" fontId="17" fillId="0" borderId="18" xfId="0" applyFont="1" applyFill="1" applyBorder="1" applyAlignment="1">
      <alignment horizontal="left"/>
    </xf>
    <xf numFmtId="0" fontId="17" fillId="0" borderId="49" xfId="0" applyFont="1" applyFill="1" applyBorder="1" applyAlignment="1">
      <alignment horizontal="left"/>
    </xf>
    <xf numFmtId="0" fontId="17" fillId="0" borderId="11" xfId="0" applyFont="1" applyFill="1" applyBorder="1" applyAlignment="1">
      <alignment horizontal="justify" wrapText="1"/>
    </xf>
    <xf numFmtId="0" fontId="17" fillId="0" borderId="0" xfId="0" applyFont="1" applyFill="1" applyBorder="1" applyAlignment="1">
      <alignment horizontal="justify" wrapText="1"/>
    </xf>
    <xf numFmtId="0" fontId="17" fillId="0" borderId="10" xfId="0" applyFont="1" applyFill="1" applyBorder="1" applyAlignment="1">
      <alignment horizontal="justify" wrapText="1"/>
    </xf>
    <xf numFmtId="0" fontId="16" fillId="3" borderId="82" xfId="0" applyFont="1" applyFill="1" applyBorder="1" applyAlignment="1">
      <alignment horizontal="center" vertical="center"/>
    </xf>
    <xf numFmtId="0" fontId="16" fillId="3" borderId="93" xfId="0" applyFont="1" applyFill="1" applyBorder="1" applyAlignment="1">
      <alignment horizontal="center" vertical="center"/>
    </xf>
    <xf numFmtId="0" fontId="16" fillId="3" borderId="94" xfId="0" applyFont="1" applyFill="1" applyBorder="1" applyAlignment="1">
      <alignment horizontal="center" vertical="center"/>
    </xf>
    <xf numFmtId="0" fontId="1" fillId="0" borderId="90" xfId="0" applyFont="1" applyFill="1" applyBorder="1" applyAlignment="1">
      <alignment horizontal="center" vertical="center"/>
    </xf>
    <xf numFmtId="0" fontId="1" fillId="0" borderId="91" xfId="0" applyFont="1" applyFill="1" applyBorder="1" applyAlignment="1">
      <alignment horizontal="center" vertical="center"/>
    </xf>
    <xf numFmtId="0" fontId="1" fillId="0" borderId="92" xfId="0" applyFont="1" applyFill="1" applyBorder="1" applyAlignment="1">
      <alignment horizontal="center" vertical="center"/>
    </xf>
    <xf numFmtId="14" fontId="25" fillId="0" borderId="98" xfId="0" applyNumberFormat="1" applyFont="1" applyBorder="1" applyAlignment="1">
      <alignment horizontal="center"/>
    </xf>
    <xf numFmtId="14" fontId="25" fillId="0" borderId="99" xfId="0" applyNumberFormat="1" applyFont="1" applyBorder="1" applyAlignment="1">
      <alignment horizontal="center"/>
    </xf>
    <xf numFmtId="0" fontId="5" fillId="0" borderId="89" xfId="0" applyFont="1" applyFill="1" applyBorder="1" applyAlignment="1">
      <alignment horizontal="center"/>
    </xf>
    <xf numFmtId="0" fontId="5" fillId="0" borderId="86" xfId="0" applyFont="1" applyFill="1" applyBorder="1" applyAlignment="1">
      <alignment horizontal="center"/>
    </xf>
    <xf numFmtId="0" fontId="5" fillId="0" borderId="87" xfId="0" applyFont="1" applyFill="1" applyBorder="1" applyAlignment="1">
      <alignment horizontal="center"/>
    </xf>
    <xf numFmtId="0" fontId="16" fillId="3" borderId="19" xfId="0" applyFont="1" applyFill="1" applyBorder="1" applyAlignment="1">
      <alignment horizontal="center" vertical="center"/>
    </xf>
    <xf numFmtId="0" fontId="16" fillId="3" borderId="18" xfId="0" applyFont="1" applyFill="1" applyBorder="1" applyAlignment="1">
      <alignment horizontal="center" vertical="center"/>
    </xf>
    <xf numFmtId="0" fontId="16" fillId="3" borderId="4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top"/>
    </xf>
    <xf numFmtId="0" fontId="3" fillId="4" borderId="21" xfId="0" applyFont="1" applyFill="1" applyBorder="1" applyAlignment="1">
      <alignment horizontal="center" vertical="top"/>
    </xf>
    <xf numFmtId="0" fontId="3" fillId="4" borderId="22" xfId="0" applyFont="1" applyFill="1" applyBorder="1" applyAlignment="1">
      <alignment horizontal="center" vertical="top"/>
    </xf>
    <xf numFmtId="0" fontId="3" fillId="4" borderId="23" xfId="0" applyFont="1" applyFill="1" applyBorder="1" applyAlignment="1">
      <alignment horizontal="center" vertical="top"/>
    </xf>
    <xf numFmtId="0" fontId="2" fillId="0" borderId="26" xfId="0" applyFont="1" applyFill="1" applyBorder="1" applyAlignment="1">
      <alignment horizontal="left" vertical="top"/>
    </xf>
    <xf numFmtId="0" fontId="2" fillId="0" borderId="2" xfId="0" applyFont="1" applyFill="1" applyBorder="1" applyAlignment="1">
      <alignment horizontal="left" vertical="top"/>
    </xf>
    <xf numFmtId="0" fontId="2" fillId="0" borderId="27" xfId="0" applyFont="1" applyFill="1" applyBorder="1" applyAlignment="1">
      <alignment horizontal="left" vertical="top"/>
    </xf>
    <xf numFmtId="0" fontId="29" fillId="0" borderId="26" xfId="0" applyFont="1" applyBorder="1" applyAlignment="1">
      <alignment horizontal="left" wrapText="1"/>
    </xf>
    <xf numFmtId="0" fontId="29" fillId="0" borderId="2" xfId="0" applyFont="1" applyBorder="1" applyAlignment="1">
      <alignment horizontal="left" wrapText="1"/>
    </xf>
    <xf numFmtId="0" fontId="29" fillId="0" borderId="27" xfId="0" applyFont="1" applyBorder="1" applyAlignment="1">
      <alignment horizontal="left" wrapText="1"/>
    </xf>
    <xf numFmtId="0" fontId="2" fillId="4" borderId="21" xfId="0" applyFont="1" applyFill="1" applyBorder="1" applyAlignment="1">
      <alignment horizontal="center" vertical="top" wrapText="1"/>
    </xf>
    <xf numFmtId="0" fontId="2" fillId="4" borderId="43" xfId="0" applyFont="1" applyFill="1" applyBorder="1" applyAlignment="1">
      <alignment horizontal="center" vertical="top" wrapText="1"/>
    </xf>
    <xf numFmtId="0" fontId="6" fillId="4" borderId="42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6" fillId="4" borderId="4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" fillId="0" borderId="2" xfId="0" applyFont="1" applyFill="1" applyBorder="1" applyAlignment="1">
      <alignment horizontal="left" wrapText="1"/>
    </xf>
    <xf numFmtId="0" fontId="1" fillId="0" borderId="3" xfId="0" applyFont="1" applyFill="1" applyBorder="1" applyAlignment="1">
      <alignment horizontal="left" wrapText="1"/>
    </xf>
    <xf numFmtId="0" fontId="5" fillId="0" borderId="65" xfId="0" applyFont="1" applyFill="1" applyBorder="1" applyAlignment="1">
      <alignment horizontal="center"/>
    </xf>
    <xf numFmtId="0" fontId="5" fillId="0" borderId="66" xfId="0" applyFont="1" applyFill="1" applyBorder="1" applyAlignment="1">
      <alignment horizontal="center"/>
    </xf>
    <xf numFmtId="0" fontId="21" fillId="3" borderId="66" xfId="0" applyFont="1" applyFill="1" applyBorder="1" applyAlignment="1">
      <alignment horizontal="center" vertical="center" wrapText="1"/>
    </xf>
    <xf numFmtId="0" fontId="14" fillId="3" borderId="66" xfId="0" applyFont="1" applyFill="1" applyBorder="1" applyAlignment="1">
      <alignment horizontal="center" vertical="center"/>
    </xf>
    <xf numFmtId="0" fontId="5" fillId="0" borderId="67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5" fillId="0" borderId="88" xfId="0" applyFont="1" applyFill="1" applyBorder="1" applyAlignment="1">
      <alignment horizontal="center" vertical="center"/>
    </xf>
    <xf numFmtId="0" fontId="5" fillId="0" borderId="84" xfId="0" applyFont="1" applyFill="1" applyBorder="1" applyAlignment="1">
      <alignment horizontal="center" vertical="center"/>
    </xf>
    <xf numFmtId="0" fontId="5" fillId="0" borderId="85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5" xfId="0" applyFont="1" applyBorder="1" applyAlignment="1">
      <alignment horizontal="left" vertical="center"/>
    </xf>
    <xf numFmtId="0" fontId="2" fillId="0" borderId="69" xfId="0" applyFont="1" applyBorder="1" applyAlignment="1">
      <alignment horizontal="left" vertical="center"/>
    </xf>
    <xf numFmtId="0" fontId="3" fillId="4" borderId="68" xfId="0" applyFont="1" applyFill="1" applyBorder="1" applyAlignment="1">
      <alignment horizontal="left" vertical="center" wrapText="1"/>
    </xf>
    <xf numFmtId="0" fontId="3" fillId="4" borderId="59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16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2" fillId="0" borderId="5" xfId="0" applyFont="1" applyBorder="1" applyAlignment="1">
      <alignment horizontal="left" vertical="center" wrapText="1"/>
    </xf>
    <xf numFmtId="0" fontId="17" fillId="0" borderId="68" xfId="0" applyFont="1" applyFill="1" applyBorder="1" applyAlignment="1">
      <alignment horizontal="left" vertical="center" wrapText="1"/>
    </xf>
    <xf numFmtId="0" fontId="17" fillId="0" borderId="59" xfId="0" applyFont="1" applyFill="1" applyBorder="1" applyAlignment="1">
      <alignment horizontal="left" vertical="center" wrapText="1"/>
    </xf>
    <xf numFmtId="0" fontId="17" fillId="0" borderId="80" xfId="0" applyFont="1" applyFill="1" applyBorder="1" applyAlignment="1">
      <alignment horizontal="left" vertical="center" wrapText="1"/>
    </xf>
    <xf numFmtId="0" fontId="17" fillId="0" borderId="81" xfId="0" applyFont="1" applyFill="1" applyBorder="1" applyAlignment="1">
      <alignment horizontal="left" vertical="center" wrapText="1"/>
    </xf>
    <xf numFmtId="0" fontId="17" fillId="0" borderId="71" xfId="0" applyFont="1" applyFill="1" applyBorder="1" applyAlignment="1">
      <alignment horizontal="left" vertical="center" wrapText="1"/>
    </xf>
    <xf numFmtId="0" fontId="17" fillId="0" borderId="70" xfId="0" applyFont="1" applyFill="1" applyBorder="1" applyAlignment="1">
      <alignment horizontal="left" vertical="center" wrapText="1"/>
    </xf>
    <xf numFmtId="0" fontId="17" fillId="0" borderId="79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/>
    </xf>
    <xf numFmtId="0" fontId="1" fillId="0" borderId="5" xfId="0" applyFont="1" applyFill="1" applyBorder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0" fontId="1" fillId="0" borderId="9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left"/>
    </xf>
    <xf numFmtId="0" fontId="2" fillId="0" borderId="9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/>
    </xf>
    <xf numFmtId="0" fontId="2" fillId="0" borderId="6" xfId="0" applyFont="1" applyFill="1" applyBorder="1" applyAlignment="1">
      <alignment horizontal="left"/>
    </xf>
    <xf numFmtId="0" fontId="16" fillId="3" borderId="19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6" fillId="3" borderId="49" xfId="0" applyFont="1" applyFill="1" applyBorder="1" applyAlignment="1">
      <alignment horizontal="center" vertical="center" wrapText="1"/>
    </xf>
    <xf numFmtId="0" fontId="6" fillId="4" borderId="42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6" fillId="4" borderId="43" xfId="0" applyFont="1" applyFill="1" applyBorder="1" applyAlignment="1">
      <alignment horizontal="center"/>
    </xf>
    <xf numFmtId="0" fontId="6" fillId="4" borderId="42" xfId="0" applyFont="1" applyFill="1" applyBorder="1" applyAlignment="1">
      <alignment horizontal="center" wrapText="1"/>
    </xf>
    <xf numFmtId="0" fontId="6" fillId="4" borderId="21" xfId="0" applyFont="1" applyFill="1" applyBorder="1" applyAlignment="1">
      <alignment horizontal="center" wrapText="1"/>
    </xf>
    <xf numFmtId="0" fontId="6" fillId="4" borderId="43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left"/>
    </xf>
    <xf numFmtId="0" fontId="2" fillId="0" borderId="13" xfId="0" applyFont="1" applyFill="1" applyBorder="1" applyAlignment="1">
      <alignment horizontal="left"/>
    </xf>
    <xf numFmtId="0" fontId="2" fillId="0" borderId="15" xfId="0" applyFont="1" applyFill="1" applyBorder="1" applyAlignment="1">
      <alignment horizontal="left"/>
    </xf>
    <xf numFmtId="0" fontId="18" fillId="0" borderId="120" xfId="0" applyFont="1" applyFill="1" applyBorder="1" applyAlignment="1">
      <alignment horizontal="justify" vertical="center" wrapText="1"/>
    </xf>
    <xf numFmtId="0" fontId="18" fillId="0" borderId="121" xfId="0" applyFont="1" applyFill="1" applyBorder="1" applyAlignment="1">
      <alignment horizontal="justify" vertical="center" wrapText="1"/>
    </xf>
    <xf numFmtId="0" fontId="18" fillId="0" borderId="122" xfId="0" applyFont="1" applyFill="1" applyBorder="1" applyAlignment="1">
      <alignment horizontal="justify" vertical="center" wrapText="1"/>
    </xf>
    <xf numFmtId="0" fontId="1" fillId="0" borderId="12" xfId="0" applyFont="1" applyFill="1" applyBorder="1" applyAlignment="1">
      <alignment horizontal="left" wrapText="1"/>
    </xf>
    <xf numFmtId="0" fontId="1" fillId="0" borderId="13" xfId="0" applyFont="1" applyFill="1" applyBorder="1" applyAlignment="1">
      <alignment horizontal="left" wrapText="1"/>
    </xf>
    <xf numFmtId="0" fontId="1" fillId="0" borderId="15" xfId="0" applyFont="1" applyFill="1" applyBorder="1" applyAlignment="1">
      <alignment horizontal="left" wrapText="1"/>
    </xf>
    <xf numFmtId="0" fontId="1" fillId="0" borderId="9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0" fontId="1" fillId="0" borderId="118" xfId="0" applyFont="1" applyFill="1" applyBorder="1" applyAlignment="1">
      <alignment horizontal="center" vertical="center"/>
    </xf>
    <xf numFmtId="0" fontId="1" fillId="0" borderId="69" xfId="0" applyFont="1" applyFill="1" applyBorder="1" applyAlignment="1">
      <alignment horizontal="center" vertical="center"/>
    </xf>
    <xf numFmtId="0" fontId="1" fillId="0" borderId="119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2" fillId="3" borderId="19" xfId="0" applyFont="1" applyFill="1" applyBorder="1" applyAlignment="1">
      <alignment horizontal="center" vertical="center"/>
    </xf>
    <xf numFmtId="0" fontId="12" fillId="3" borderId="18" xfId="0" applyFont="1" applyFill="1" applyBorder="1" applyAlignment="1">
      <alignment horizontal="center" vertical="center"/>
    </xf>
    <xf numFmtId="0" fontId="12" fillId="3" borderId="4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30" fillId="0" borderId="1" xfId="0" applyFont="1" applyBorder="1" applyAlignment="1">
      <alignment horizontal="left" wrapText="1"/>
    </xf>
    <xf numFmtId="0" fontId="30" fillId="0" borderId="2" xfId="0" applyFont="1" applyBorder="1" applyAlignment="1">
      <alignment horizontal="left" wrapText="1"/>
    </xf>
    <xf numFmtId="0" fontId="30" fillId="0" borderId="3" xfId="0" applyFont="1" applyBorder="1" applyAlignment="1">
      <alignment horizontal="left" wrapText="1"/>
    </xf>
    <xf numFmtId="0" fontId="29" fillId="0" borderId="11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30" fillId="0" borderId="9" xfId="0" applyFont="1" applyBorder="1" applyAlignment="1">
      <alignment horizontal="left" wrapText="1"/>
    </xf>
    <xf numFmtId="0" fontId="30" fillId="0" borderId="5" xfId="0" applyFont="1" applyBorder="1" applyAlignment="1">
      <alignment horizontal="left" wrapText="1"/>
    </xf>
    <xf numFmtId="0" fontId="30" fillId="0" borderId="6" xfId="0" applyFont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top" wrapText="1"/>
    </xf>
    <xf numFmtId="0" fontId="1" fillId="0" borderId="13" xfId="0" applyFont="1" applyFill="1" applyBorder="1" applyAlignment="1">
      <alignment horizontal="left" vertical="top" wrapText="1"/>
    </xf>
    <xf numFmtId="0" fontId="1" fillId="0" borderId="15" xfId="0" applyFont="1" applyFill="1" applyBorder="1" applyAlignment="1">
      <alignment horizontal="left" vertical="top" wrapText="1"/>
    </xf>
    <xf numFmtId="0" fontId="18" fillId="0" borderId="19" xfId="0" applyFont="1" applyFill="1" applyBorder="1" applyAlignment="1">
      <alignment horizontal="justify" vertical="center"/>
    </xf>
    <xf numFmtId="0" fontId="18" fillId="0" borderId="18" xfId="0" applyFont="1" applyFill="1" applyBorder="1" applyAlignment="1">
      <alignment horizontal="justify" vertical="center"/>
    </xf>
    <xf numFmtId="0" fontId="18" fillId="0" borderId="49" xfId="0" applyFont="1" applyFill="1" applyBorder="1" applyAlignment="1">
      <alignment horizontal="justify" vertical="center"/>
    </xf>
    <xf numFmtId="0" fontId="18" fillId="0" borderId="11" xfId="0" applyFont="1" applyFill="1" applyBorder="1" applyAlignment="1">
      <alignment horizontal="justify" vertical="center" wrapText="1"/>
    </xf>
    <xf numFmtId="0" fontId="18" fillId="0" borderId="0" xfId="0" applyFont="1" applyFill="1" applyBorder="1" applyAlignment="1">
      <alignment horizontal="justify" vertical="center" wrapText="1"/>
    </xf>
    <xf numFmtId="0" fontId="18" fillId="0" borderId="10" xfId="0" applyFont="1" applyFill="1" applyBorder="1" applyAlignment="1">
      <alignment horizontal="justify" vertical="center" wrapText="1"/>
    </xf>
    <xf numFmtId="0" fontId="12" fillId="3" borderId="11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20" fillId="3" borderId="42" xfId="0" applyFont="1" applyFill="1" applyBorder="1" applyAlignment="1">
      <alignment horizontal="center"/>
    </xf>
    <xf numFmtId="0" fontId="20" fillId="3" borderId="21" xfId="0" applyFont="1" applyFill="1" applyBorder="1" applyAlignment="1">
      <alignment horizontal="center"/>
    </xf>
    <xf numFmtId="0" fontId="20" fillId="3" borderId="43" xfId="0" applyFont="1" applyFill="1" applyBorder="1" applyAlignment="1">
      <alignment horizontal="center"/>
    </xf>
    <xf numFmtId="0" fontId="6" fillId="4" borderId="42" xfId="0" applyFont="1" applyFill="1" applyBorder="1" applyAlignment="1">
      <alignment horizontal="justify"/>
    </xf>
    <xf numFmtId="0" fontId="6" fillId="4" borderId="21" xfId="0" applyFont="1" applyFill="1" applyBorder="1" applyAlignment="1">
      <alignment horizontal="justify"/>
    </xf>
    <xf numFmtId="0" fontId="6" fillId="4" borderId="43" xfId="0" applyFont="1" applyFill="1" applyBorder="1" applyAlignment="1">
      <alignment horizontal="justify"/>
    </xf>
    <xf numFmtId="0" fontId="2" fillId="4" borderId="42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/>
    </xf>
    <xf numFmtId="0" fontId="2" fillId="0" borderId="66" xfId="0" applyFont="1" applyFill="1" applyBorder="1" applyAlignment="1">
      <alignment horizontal="center"/>
    </xf>
    <xf numFmtId="0" fontId="2" fillId="0" borderId="67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6" fillId="4" borderId="49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31" fillId="0" borderId="2" xfId="0" applyFont="1" applyBorder="1" applyAlignment="1">
      <alignment horizontal="center" wrapText="1"/>
    </xf>
    <xf numFmtId="0" fontId="31" fillId="0" borderId="3" xfId="0" applyFont="1" applyBorder="1" applyAlignment="1">
      <alignment horizontal="center" wrapText="1"/>
    </xf>
    <xf numFmtId="0" fontId="30" fillId="0" borderId="19" xfId="0" applyFont="1" applyBorder="1" applyAlignment="1">
      <alignment horizontal="left" vertical="center" wrapText="1"/>
    </xf>
    <xf numFmtId="0" fontId="30" fillId="0" borderId="18" xfId="0" applyFont="1" applyBorder="1" applyAlignment="1">
      <alignment horizontal="left" vertical="center" wrapText="1"/>
    </xf>
    <xf numFmtId="0" fontId="30" fillId="0" borderId="49" xfId="0" applyFont="1" applyBorder="1" applyAlignment="1">
      <alignment horizontal="left" vertical="center" wrapText="1"/>
    </xf>
    <xf numFmtId="0" fontId="18" fillId="0" borderId="16" xfId="0" applyFont="1" applyFill="1" applyBorder="1" applyAlignment="1">
      <alignment horizontal="justify" vertical="center"/>
    </xf>
    <xf numFmtId="0" fontId="18" fillId="0" borderId="14" xfId="0" applyFont="1" applyFill="1" applyBorder="1" applyAlignment="1">
      <alignment horizontal="justify" vertical="center"/>
    </xf>
    <xf numFmtId="0" fontId="18" fillId="0" borderId="17" xfId="0" applyFont="1" applyFill="1" applyBorder="1" applyAlignment="1">
      <alignment horizontal="justify" vertical="center"/>
    </xf>
    <xf numFmtId="0" fontId="31" fillId="0" borderId="5" xfId="0" applyFont="1" applyBorder="1" applyAlignment="1">
      <alignment horizontal="center" wrapText="1"/>
    </xf>
    <xf numFmtId="0" fontId="31" fillId="0" borderId="6" xfId="0" applyFont="1" applyBorder="1" applyAlignment="1">
      <alignment horizontal="center" wrapText="1"/>
    </xf>
    <xf numFmtId="0" fontId="2" fillId="0" borderId="4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2" fillId="0" borderId="8" xfId="0" applyFont="1" applyFill="1" applyBorder="1" applyAlignment="1">
      <alignment horizontal="left"/>
    </xf>
    <xf numFmtId="0" fontId="2" fillId="0" borderId="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left"/>
    </xf>
    <xf numFmtId="0" fontId="2" fillId="0" borderId="21" xfId="0" applyFont="1" applyFill="1" applyBorder="1" applyAlignment="1">
      <alignment horizontal="left"/>
    </xf>
    <xf numFmtId="0" fontId="2" fillId="0" borderId="43" xfId="0" applyFont="1" applyFill="1" applyBorder="1" applyAlignment="1">
      <alignment horizontal="left"/>
    </xf>
    <xf numFmtId="0" fontId="2" fillId="0" borderId="42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0" fillId="3" borderId="53" xfId="0" applyFont="1" applyFill="1" applyBorder="1" applyAlignment="1">
      <alignment horizontal="center" vertical="center"/>
    </xf>
    <xf numFmtId="0" fontId="20" fillId="3" borderId="55" xfId="0" applyFont="1" applyFill="1" applyBorder="1" applyAlignment="1">
      <alignment horizontal="center" vertical="center"/>
    </xf>
    <xf numFmtId="0" fontId="20" fillId="3" borderId="53" xfId="0" applyFont="1" applyFill="1" applyBorder="1" applyAlignment="1">
      <alignment horizontal="center" wrapText="1"/>
    </xf>
    <xf numFmtId="0" fontId="20" fillId="3" borderId="54" xfId="0" applyFont="1" applyFill="1" applyBorder="1" applyAlignment="1">
      <alignment horizontal="center" wrapText="1"/>
    </xf>
    <xf numFmtId="0" fontId="20" fillId="3" borderId="97" xfId="0" applyFont="1" applyFill="1" applyBorder="1" applyAlignment="1">
      <alignment horizontal="center" wrapText="1"/>
    </xf>
    <xf numFmtId="0" fontId="6" fillId="0" borderId="21" xfId="0" applyFont="1" applyFill="1" applyBorder="1" applyAlignment="1">
      <alignment horizontal="center"/>
    </xf>
    <xf numFmtId="0" fontId="6" fillId="0" borderId="43" xfId="0" applyFont="1" applyFill="1" applyBorder="1" applyAlignment="1">
      <alignment horizontal="center"/>
    </xf>
    <xf numFmtId="0" fontId="20" fillId="3" borderId="19" xfId="0" applyFont="1" applyFill="1" applyBorder="1" applyAlignment="1">
      <alignment horizontal="center" vertical="center"/>
    </xf>
    <xf numFmtId="0" fontId="20" fillId="3" borderId="21" xfId="0" applyFont="1" applyFill="1" applyBorder="1" applyAlignment="1">
      <alignment horizontal="center" vertical="center"/>
    </xf>
    <xf numFmtId="0" fontId="20" fillId="3" borderId="43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left" vertical="top"/>
    </xf>
    <xf numFmtId="0" fontId="2" fillId="0" borderId="14" xfId="0" applyFont="1" applyFill="1" applyBorder="1" applyAlignment="1">
      <alignment horizontal="left" vertical="top"/>
    </xf>
    <xf numFmtId="0" fontId="2" fillId="0" borderId="17" xfId="0" applyFont="1" applyFill="1" applyBorder="1" applyAlignment="1">
      <alignment horizontal="left" vertical="top"/>
    </xf>
    <xf numFmtId="0" fontId="2" fillId="0" borderId="1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 wrapText="1"/>
    </xf>
    <xf numFmtId="0" fontId="2" fillId="4" borderId="49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42" xfId="0" applyFont="1" applyFill="1" applyBorder="1" applyAlignment="1">
      <alignment horizontal="center" vertical="center" wrapText="1"/>
    </xf>
    <xf numFmtId="0" fontId="2" fillId="4" borderId="43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4" borderId="44" xfId="0" applyFont="1" applyFill="1" applyBorder="1" applyAlignment="1">
      <alignment horizontal="center" vertical="center" wrapText="1"/>
    </xf>
    <xf numFmtId="0" fontId="2" fillId="4" borderId="52" xfId="0" applyFont="1" applyFill="1" applyBorder="1" applyAlignment="1">
      <alignment horizontal="center" vertical="center" wrapText="1"/>
    </xf>
    <xf numFmtId="0" fontId="2" fillId="4" borderId="44" xfId="0" applyFont="1" applyFill="1" applyBorder="1" applyAlignment="1">
      <alignment horizontal="center" vertical="center"/>
    </xf>
    <xf numFmtId="0" fontId="2" fillId="4" borderId="52" xfId="0" applyFont="1" applyFill="1" applyBorder="1" applyAlignment="1">
      <alignment horizontal="center" vertical="center"/>
    </xf>
    <xf numFmtId="0" fontId="2" fillId="4" borderId="42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43" xfId="0" applyFont="1" applyFill="1" applyBorder="1" applyAlignment="1">
      <alignment horizontal="center"/>
    </xf>
    <xf numFmtId="0" fontId="12" fillId="3" borderId="60" xfId="0" applyFont="1" applyFill="1" applyBorder="1" applyAlignment="1">
      <alignment horizontal="center" vertical="center"/>
    </xf>
    <xf numFmtId="0" fontId="12" fillId="3" borderId="39" xfId="0" applyFont="1" applyFill="1" applyBorder="1" applyAlignment="1">
      <alignment horizontal="center" vertical="center"/>
    </xf>
    <xf numFmtId="0" fontId="12" fillId="3" borderId="61" xfId="0" applyFont="1" applyFill="1" applyBorder="1" applyAlignment="1">
      <alignment horizontal="center" vertical="center"/>
    </xf>
    <xf numFmtId="0" fontId="20" fillId="3" borderId="75" xfId="0" applyFont="1" applyFill="1" applyBorder="1" applyAlignment="1">
      <alignment horizontal="center" vertical="center"/>
    </xf>
    <xf numFmtId="0" fontId="20" fillId="3" borderId="54" xfId="0" applyFont="1" applyFill="1" applyBorder="1" applyAlignment="1">
      <alignment horizontal="center" vertical="center"/>
    </xf>
    <xf numFmtId="0" fontId="12" fillId="3" borderId="18" xfId="1" applyFont="1" applyFill="1" applyBorder="1" applyAlignment="1">
      <alignment horizontal="center"/>
    </xf>
    <xf numFmtId="0" fontId="12" fillId="3" borderId="57" xfId="1" applyFont="1" applyFill="1" applyBorder="1" applyAlignment="1">
      <alignment horizontal="center"/>
    </xf>
    <xf numFmtId="0" fontId="4" fillId="4" borderId="68" xfId="1" applyFont="1" applyFill="1" applyBorder="1" applyAlignment="1">
      <alignment horizontal="left" vertical="top" wrapText="1"/>
    </xf>
    <xf numFmtId="0" fontId="4" fillId="4" borderId="59" xfId="1" applyFont="1" applyFill="1" applyBorder="1" applyAlignment="1">
      <alignment horizontal="left" vertical="top" wrapText="1"/>
    </xf>
    <xf numFmtId="0" fontId="4" fillId="4" borderId="74" xfId="1" applyFont="1" applyFill="1" applyBorder="1" applyAlignment="1">
      <alignment horizontal="left" vertical="top" wrapText="1"/>
    </xf>
    <xf numFmtId="0" fontId="3" fillId="4" borderId="68" xfId="1" applyFont="1" applyFill="1" applyBorder="1" applyAlignment="1">
      <alignment horizontal="left" vertical="center"/>
    </xf>
    <xf numFmtId="0" fontId="3" fillId="4" borderId="59" xfId="1" applyFont="1" applyFill="1" applyBorder="1" applyAlignment="1">
      <alignment horizontal="left" vertical="center"/>
    </xf>
    <xf numFmtId="0" fontId="3" fillId="4" borderId="71" xfId="1" applyFont="1" applyFill="1" applyBorder="1" applyAlignment="1">
      <alignment horizontal="left" vertical="center"/>
    </xf>
    <xf numFmtId="0" fontId="3" fillId="4" borderId="70" xfId="1" applyFont="1" applyFill="1" applyBorder="1" applyAlignment="1">
      <alignment horizontal="left" vertical="center"/>
    </xf>
    <xf numFmtId="0" fontId="4" fillId="4" borderId="72" xfId="1" applyFont="1" applyFill="1" applyBorder="1" applyAlignment="1">
      <alignment horizontal="left" vertical="top" wrapText="1"/>
    </xf>
    <xf numFmtId="0" fontId="4" fillId="4" borderId="35" xfId="1" applyFont="1" applyFill="1" applyBorder="1" applyAlignment="1">
      <alignment horizontal="left" vertical="top" wrapText="1"/>
    </xf>
    <xf numFmtId="0" fontId="4" fillId="4" borderId="36" xfId="1" applyFont="1" applyFill="1" applyBorder="1" applyAlignment="1">
      <alignment horizontal="left" vertical="top" wrapText="1"/>
    </xf>
    <xf numFmtId="0" fontId="4" fillId="4" borderId="34" xfId="1" applyFont="1" applyFill="1" applyBorder="1" applyAlignment="1">
      <alignment horizontal="left" vertical="top" wrapText="1"/>
    </xf>
    <xf numFmtId="0" fontId="4" fillId="4" borderId="73" xfId="1" applyFont="1" applyFill="1" applyBorder="1" applyAlignment="1">
      <alignment horizontal="left" vertical="top" wrapText="1"/>
    </xf>
    <xf numFmtId="0" fontId="9" fillId="2" borderId="0" xfId="1" applyFont="1" applyFill="1" applyBorder="1" applyAlignment="1">
      <alignment horizontal="center"/>
    </xf>
    <xf numFmtId="0" fontId="16" fillId="3" borderId="18" xfId="1" applyFont="1" applyFill="1" applyBorder="1" applyAlignment="1">
      <alignment horizontal="center"/>
    </xf>
    <xf numFmtId="0" fontId="6" fillId="2" borderId="7" xfId="1" applyFont="1" applyFill="1" applyBorder="1" applyAlignment="1" applyProtection="1">
      <alignment horizontal="center" vertical="center"/>
    </xf>
    <xf numFmtId="0" fontId="6" fillId="2" borderId="5" xfId="1" applyFont="1" applyFill="1" applyBorder="1" applyAlignment="1" applyProtection="1">
      <alignment horizontal="center" vertical="center"/>
      <protection locked="0"/>
    </xf>
    <xf numFmtId="0" fontId="6" fillId="2" borderId="69" xfId="1" applyFont="1" applyFill="1" applyBorder="1" applyAlignment="1" applyProtection="1">
      <alignment horizontal="center" vertical="center"/>
      <protection locked="0"/>
    </xf>
    <xf numFmtId="0" fontId="2" fillId="0" borderId="30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31" xfId="1" applyFont="1" applyBorder="1" applyAlignment="1">
      <alignment horizontal="center" vertical="center"/>
    </xf>
    <xf numFmtId="0" fontId="2" fillId="2" borderId="13" xfId="1" applyFont="1" applyFill="1" applyBorder="1" applyAlignment="1" applyProtection="1">
      <alignment horizontal="center" vertical="center"/>
      <protection locked="0"/>
    </xf>
    <xf numFmtId="0" fontId="13" fillId="3" borderId="66" xfId="1" applyFont="1" applyFill="1" applyBorder="1" applyAlignment="1">
      <alignment horizontal="center" vertical="center" wrapText="1"/>
    </xf>
    <xf numFmtId="0" fontId="14" fillId="3" borderId="66" xfId="1" applyFont="1" applyFill="1" applyBorder="1" applyAlignment="1">
      <alignment horizontal="center" vertical="center"/>
    </xf>
    <xf numFmtId="0" fontId="1" fillId="0" borderId="66" xfId="1" applyBorder="1" applyAlignment="1">
      <alignment horizontal="center"/>
    </xf>
    <xf numFmtId="0" fontId="1" fillId="0" borderId="67" xfId="1" applyBorder="1" applyAlignment="1">
      <alignment horizontal="center"/>
    </xf>
    <xf numFmtId="0" fontId="1" fillId="0" borderId="65" xfId="1" applyBorder="1" applyAlignment="1">
      <alignment horizontal="center"/>
    </xf>
    <xf numFmtId="0" fontId="8" fillId="2" borderId="0" xfId="1" applyFont="1" applyFill="1" applyBorder="1" applyAlignment="1">
      <alignment horizontal="center"/>
    </xf>
    <xf numFmtId="0" fontId="5" fillId="0" borderId="18" xfId="1" applyFont="1" applyBorder="1" applyAlignment="1">
      <alignment horizontal="center" vertical="center"/>
    </xf>
    <xf numFmtId="164" fontId="6" fillId="5" borderId="34" xfId="1" applyNumberFormat="1" applyFont="1" applyFill="1" applyBorder="1" applyAlignment="1">
      <alignment horizontal="center"/>
    </xf>
    <xf numFmtId="164" fontId="6" fillId="5" borderId="35" xfId="1" applyNumberFormat="1" applyFont="1" applyFill="1" applyBorder="1" applyAlignment="1">
      <alignment horizontal="center"/>
    </xf>
    <xf numFmtId="164" fontId="6" fillId="5" borderId="36" xfId="1" applyNumberFormat="1" applyFont="1" applyFill="1" applyBorder="1" applyAlignment="1">
      <alignment horizontal="center"/>
    </xf>
    <xf numFmtId="0" fontId="1" fillId="2" borderId="76" xfId="1" applyFill="1" applyBorder="1" applyAlignment="1" applyProtection="1">
      <alignment horizontal="center" vertical="center" wrapText="1"/>
      <protection locked="0"/>
    </xf>
    <xf numFmtId="0" fontId="1" fillId="2" borderId="77" xfId="1" applyFill="1" applyBorder="1" applyAlignment="1" applyProtection="1">
      <alignment horizontal="center" vertical="center" wrapText="1"/>
      <protection locked="0"/>
    </xf>
    <xf numFmtId="0" fontId="1" fillId="2" borderId="78" xfId="1" applyFill="1" applyBorder="1" applyAlignment="1" applyProtection="1">
      <alignment horizontal="center" vertical="center" wrapText="1"/>
      <protection locked="0"/>
    </xf>
    <xf numFmtId="0" fontId="6" fillId="4" borderId="59" xfId="1" applyFont="1" applyFill="1" applyBorder="1" applyAlignment="1" applyProtection="1">
      <alignment horizontal="center" vertical="center" wrapText="1"/>
      <protection locked="0"/>
    </xf>
    <xf numFmtId="0" fontId="7" fillId="5" borderId="34" xfId="1" applyFont="1" applyFill="1" applyBorder="1" applyAlignment="1">
      <alignment horizontal="center"/>
    </xf>
    <xf numFmtId="0" fontId="7" fillId="5" borderId="36" xfId="1" applyFont="1" applyFill="1" applyBorder="1" applyAlignment="1">
      <alignment horizontal="center"/>
    </xf>
    <xf numFmtId="0" fontId="7" fillId="4" borderId="59" xfId="1" applyFont="1" applyFill="1" applyBorder="1" applyAlignment="1">
      <alignment horizontal="center"/>
    </xf>
    <xf numFmtId="0" fontId="7" fillId="2" borderId="34" xfId="1" applyFont="1" applyFill="1" applyBorder="1" applyAlignment="1">
      <alignment horizontal="center"/>
    </xf>
    <xf numFmtId="0" fontId="7" fillId="2" borderId="36" xfId="1" applyFont="1" applyFill="1" applyBorder="1" applyAlignment="1">
      <alignment horizontal="center"/>
    </xf>
    <xf numFmtId="0" fontId="7" fillId="2" borderId="35" xfId="1" applyFont="1" applyFill="1" applyBorder="1" applyAlignment="1">
      <alignment horizontal="center"/>
    </xf>
    <xf numFmtId="0" fontId="3" fillId="4" borderId="71" xfId="1" applyFont="1" applyFill="1" applyBorder="1" applyAlignment="1">
      <alignment horizontal="left" vertical="center" wrapText="1"/>
    </xf>
    <xf numFmtId="0" fontId="3" fillId="4" borderId="70" xfId="1" applyFont="1" applyFill="1" applyBorder="1" applyAlignment="1">
      <alignment horizontal="left" vertical="center" wrapText="1"/>
    </xf>
    <xf numFmtId="0" fontId="6" fillId="2" borderId="13" xfId="1" applyFont="1" applyFill="1" applyBorder="1" applyAlignment="1">
      <alignment horizontal="center" vertical="center" wrapText="1"/>
    </xf>
    <xf numFmtId="0" fontId="6" fillId="2" borderId="7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2" borderId="69" xfId="1" applyFont="1" applyFill="1" applyBorder="1" applyAlignment="1">
      <alignment horizontal="center" vertical="center"/>
    </xf>
    <xf numFmtId="0" fontId="6" fillId="2" borderId="56" xfId="1" applyFont="1" applyFill="1" applyBorder="1" applyAlignment="1">
      <alignment horizontal="center"/>
    </xf>
    <xf numFmtId="0" fontId="6" fillId="2" borderId="57" xfId="1" applyFont="1" applyFill="1" applyBorder="1" applyAlignment="1">
      <alignment horizontal="center"/>
    </xf>
    <xf numFmtId="0" fontId="6" fillId="2" borderId="58" xfId="1" applyFont="1" applyFill="1" applyBorder="1" applyAlignment="1">
      <alignment horizontal="center"/>
    </xf>
    <xf numFmtId="0" fontId="3" fillId="2" borderId="19" xfId="1" applyFont="1" applyFill="1" applyBorder="1" applyAlignment="1">
      <alignment horizontal="center" vertical="center" wrapText="1"/>
    </xf>
    <xf numFmtId="0" fontId="3" fillId="2" borderId="18" xfId="1" applyFont="1" applyFill="1" applyBorder="1" applyAlignment="1">
      <alignment horizontal="center" vertical="center" wrapText="1"/>
    </xf>
    <xf numFmtId="0" fontId="3" fillId="2" borderId="49" xfId="1" applyFont="1" applyFill="1" applyBorder="1" applyAlignment="1">
      <alignment horizontal="center" vertical="center" wrapText="1"/>
    </xf>
    <xf numFmtId="0" fontId="3" fillId="2" borderId="100" xfId="1" applyFont="1" applyFill="1" applyBorder="1" applyAlignment="1">
      <alignment horizontal="center" vertical="center"/>
    </xf>
    <xf numFmtId="0" fontId="3" fillId="2" borderId="103" xfId="1" applyFont="1" applyFill="1" applyBorder="1" applyAlignment="1">
      <alignment horizontal="center" vertical="center"/>
    </xf>
    <xf numFmtId="0" fontId="3" fillId="2" borderId="24" xfId="1" applyFont="1" applyFill="1" applyBorder="1" applyAlignment="1">
      <alignment horizontal="center" vertical="center"/>
    </xf>
    <xf numFmtId="0" fontId="3" fillId="2" borderId="104" xfId="1" applyFont="1" applyFill="1" applyBorder="1" applyAlignment="1">
      <alignment horizontal="center" vertical="center"/>
    </xf>
    <xf numFmtId="0" fontId="3" fillId="2" borderId="101" xfId="1" applyFont="1" applyFill="1" applyBorder="1" applyAlignment="1">
      <alignment horizontal="center"/>
    </xf>
    <xf numFmtId="0" fontId="3" fillId="2" borderId="102" xfId="1" applyFont="1" applyFill="1" applyBorder="1" applyAlignment="1">
      <alignment horizontal="center"/>
    </xf>
    <xf numFmtId="0" fontId="3" fillId="0" borderId="25" xfId="1" applyFont="1" applyFill="1" applyBorder="1" applyAlignment="1">
      <alignment horizontal="center" vertical="center" wrapText="1"/>
    </xf>
    <xf numFmtId="0" fontId="3" fillId="0" borderId="106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17">
    <dxf>
      <font>
        <condense val="0"/>
        <extend val="0"/>
        <color indexed="9"/>
      </font>
      <fill>
        <patternFill>
          <fgColor indexed="9"/>
          <bgColor indexed="9"/>
        </patternFill>
      </fill>
    </dxf>
    <dxf>
      <font>
        <b/>
        <i val="0"/>
        <condense val="0"/>
        <extend val="0"/>
      </font>
      <fill>
        <patternFill>
          <bgColor theme="9" tint="0.79998168889431442"/>
        </patternFill>
      </fill>
    </dxf>
    <dxf>
      <font>
        <condense val="0"/>
        <extend val="0"/>
        <color indexed="9"/>
      </font>
      <fill>
        <patternFill>
          <fgColor indexed="9"/>
        </patternFill>
      </fill>
    </dxf>
    <dxf>
      <font>
        <b/>
        <i val="0"/>
        <condense val="0"/>
        <extend val="0"/>
      </font>
      <fill>
        <patternFill>
          <bgColor theme="9" tint="0.79998168889431442"/>
        </patternFill>
      </fill>
    </dxf>
    <dxf>
      <font>
        <condense val="0"/>
        <extend val="0"/>
        <color indexed="9"/>
      </font>
      <fill>
        <patternFill>
          <fgColor indexed="9"/>
        </patternFill>
      </fill>
    </dxf>
    <dxf>
      <font>
        <b/>
        <i val="0"/>
        <condense val="0"/>
        <extend val="0"/>
        <color auto="1"/>
      </font>
      <fill>
        <patternFill>
          <bgColor theme="9" tint="0.39994506668294322"/>
        </patternFill>
      </fill>
    </dxf>
    <dxf>
      <font>
        <b val="0"/>
        <i val="0"/>
        <condense val="0"/>
        <extend val="0"/>
        <color indexed="9"/>
      </font>
      <fill>
        <patternFill>
          <fgColor indexed="9"/>
        </patternFill>
      </fill>
    </dxf>
    <dxf>
      <font>
        <b/>
        <i val="0"/>
        <condense val="0"/>
        <extend val="0"/>
        <color auto="1"/>
      </font>
      <fill>
        <patternFill>
          <bgColor theme="9" tint="0.39994506668294322"/>
        </patternFill>
      </fill>
    </dxf>
    <dxf>
      <font>
        <condense val="0"/>
        <extend val="0"/>
        <color indexed="9"/>
      </font>
      <fill>
        <patternFill>
          <fgColor indexed="9"/>
        </patternFill>
      </fill>
    </dxf>
    <dxf>
      <font>
        <condense val="0"/>
        <extend val="0"/>
        <color indexed="9"/>
      </font>
      <fill>
        <patternFill>
          <fgColor indexed="9"/>
          <bgColor indexed="9"/>
        </patternFill>
      </fill>
    </dxf>
    <dxf>
      <font>
        <b/>
        <i val="0"/>
        <condense val="0"/>
        <extend val="0"/>
        <color indexed="9"/>
      </font>
      <fill>
        <patternFill>
          <fgColor indexed="9"/>
          <bgColor indexed="9"/>
        </patternFill>
      </fill>
    </dxf>
    <dxf>
      <font>
        <b/>
        <i val="0"/>
        <condense val="0"/>
        <extend val="0"/>
      </font>
      <fill>
        <patternFill>
          <bgColor theme="9" tint="0.79998168889431442"/>
        </patternFill>
      </fill>
    </dxf>
    <dxf>
      <font>
        <condense val="0"/>
        <extend val="0"/>
        <color indexed="9"/>
      </font>
      <fill>
        <patternFill>
          <fgColor indexed="9"/>
        </patternFill>
      </fill>
    </dxf>
    <dxf>
      <font>
        <b/>
        <i val="0"/>
        <condense val="0"/>
        <extend val="0"/>
      </font>
      <fill>
        <patternFill>
          <bgColor theme="9" tint="0.59996337778862885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colors>
    <mruColors>
      <color rgb="FF00589A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../Manual%20Puestos%20Carchi%2029%20ENE%202016.pptx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227239</xdr:colOff>
      <xdr:row>1</xdr:row>
      <xdr:rowOff>115898</xdr:rowOff>
    </xdr:from>
    <xdr:to>
      <xdr:col>9</xdr:col>
      <xdr:colOff>391583</xdr:colOff>
      <xdr:row>1</xdr:row>
      <xdr:rowOff>1170165</xdr:rowOff>
    </xdr:to>
    <xdr:pic>
      <xdr:nvPicPr>
        <xdr:cNvPr id="2" name="Imagen 1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6991" t="5312" r="6243" b="4221"/>
        <a:stretch/>
      </xdr:blipFill>
      <xdr:spPr>
        <a:xfrm>
          <a:off x="10371364" y="430223"/>
          <a:ext cx="1002544" cy="10542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</xdr:row>
      <xdr:rowOff>209550</xdr:rowOff>
    </xdr:from>
    <xdr:to>
      <xdr:col>3</xdr:col>
      <xdr:colOff>363489</xdr:colOff>
      <xdr:row>1</xdr:row>
      <xdr:rowOff>687750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415925"/>
          <a:ext cx="1658889" cy="478200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12</xdr:col>
      <xdr:colOff>314325</xdr:colOff>
      <xdr:row>1</xdr:row>
      <xdr:rowOff>38100</xdr:rowOff>
    </xdr:from>
    <xdr:to>
      <xdr:col>14</xdr:col>
      <xdr:colOff>172532</xdr:colOff>
      <xdr:row>1</xdr:row>
      <xdr:rowOff>799647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62850" y="38100"/>
          <a:ext cx="620207" cy="7615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</xdr:row>
      <xdr:rowOff>209550</xdr:rowOff>
    </xdr:from>
    <xdr:to>
      <xdr:col>3</xdr:col>
      <xdr:colOff>363489</xdr:colOff>
      <xdr:row>1</xdr:row>
      <xdr:rowOff>687750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400050"/>
          <a:ext cx="1649364" cy="478200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12</xdr:col>
      <xdr:colOff>304800</xdr:colOff>
      <xdr:row>1</xdr:row>
      <xdr:rowOff>47625</xdr:rowOff>
    </xdr:from>
    <xdr:to>
      <xdr:col>14</xdr:col>
      <xdr:colOff>163007</xdr:colOff>
      <xdr:row>1</xdr:row>
      <xdr:rowOff>809172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58150" y="47625"/>
          <a:ext cx="620207" cy="76154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206671</xdr:rowOff>
    </xdr:from>
    <xdr:to>
      <xdr:col>2</xdr:col>
      <xdr:colOff>1971675</xdr:colOff>
      <xdr:row>1</xdr:row>
      <xdr:rowOff>808696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406696"/>
          <a:ext cx="2076450" cy="602025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13</xdr:col>
      <xdr:colOff>342900</xdr:colOff>
      <xdr:row>1</xdr:row>
      <xdr:rowOff>76200</xdr:rowOff>
    </xdr:from>
    <xdr:to>
      <xdr:col>15</xdr:col>
      <xdr:colOff>247650</xdr:colOff>
      <xdr:row>1</xdr:row>
      <xdr:rowOff>894897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86700" y="76200"/>
          <a:ext cx="666750" cy="8186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1</xdr:row>
      <xdr:rowOff>206671</xdr:rowOff>
    </xdr:from>
    <xdr:to>
      <xdr:col>2</xdr:col>
      <xdr:colOff>1971675</xdr:colOff>
      <xdr:row>1</xdr:row>
      <xdr:rowOff>808696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406696"/>
          <a:ext cx="2076450" cy="602025"/>
        </a:xfrm>
        <a:prstGeom prst="rect">
          <a:avLst/>
        </a:prstGeom>
        <a:solidFill>
          <a:schemeClr val="bg1"/>
        </a:solidFill>
      </xdr:spPr>
    </xdr:pic>
    <xdr:clientData/>
  </xdr:twoCellAnchor>
  <xdr:twoCellAnchor editAs="oneCell">
    <xdr:from>
      <xdr:col>13</xdr:col>
      <xdr:colOff>371475</xdr:colOff>
      <xdr:row>1</xdr:row>
      <xdr:rowOff>67128</xdr:rowOff>
    </xdr:from>
    <xdr:to>
      <xdr:col>15</xdr:col>
      <xdr:colOff>276225</xdr:colOff>
      <xdr:row>1</xdr:row>
      <xdr:rowOff>885825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7275" y="267153"/>
          <a:ext cx="666750" cy="81869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ita%20Josefina\Dropbox\Manual%20Puestos%20CARCHI%205%20FEB%202016\Analisis%20Nomina%20CARCHI%204%20FEB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estos Específicos X Proceos"/>
      <sheetName val="Nómina 2016"/>
      <sheetName val="Puestos Específico X Proceso 29"/>
      <sheetName val="Analisis Equidad CARCHI 19 ENE"/>
      <sheetName val="Impacto Masa Salarial"/>
      <sheetName val="Impacto Masa Salarial CT"/>
      <sheetName val="Ahorro Jeárquico"/>
      <sheetName val="Analisis Consolidado"/>
      <sheetName val="Puestos Sobrevalorados"/>
      <sheetName val="Base de Da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E5" t="str">
            <v>NJS 1</v>
          </cell>
          <cell r="F5">
            <v>5009</v>
          </cell>
        </row>
        <row r="6">
          <cell r="E6" t="str">
            <v>NJS 2</v>
          </cell>
          <cell r="F6">
            <v>4007.2</v>
          </cell>
        </row>
        <row r="7">
          <cell r="E7" t="str">
            <v>NJS 3</v>
          </cell>
          <cell r="F7">
            <v>2391</v>
          </cell>
        </row>
        <row r="8">
          <cell r="E8" t="str">
            <v>NJS 4</v>
          </cell>
          <cell r="F8">
            <v>2272.1</v>
          </cell>
        </row>
        <row r="9">
          <cell r="E9" t="str">
            <v>NJS 5</v>
          </cell>
          <cell r="F9">
            <v>2232.9</v>
          </cell>
        </row>
        <row r="10">
          <cell r="E10" t="str">
            <v>NJS 6</v>
          </cell>
          <cell r="F10">
            <v>1750</v>
          </cell>
        </row>
        <row r="11">
          <cell r="E11" t="str">
            <v>SP 7</v>
          </cell>
          <cell r="F11">
            <v>1676</v>
          </cell>
        </row>
        <row r="12">
          <cell r="E12" t="str">
            <v>SP 6</v>
          </cell>
          <cell r="F12">
            <v>1412</v>
          </cell>
        </row>
        <row r="13">
          <cell r="E13" t="str">
            <v>SP 5</v>
          </cell>
          <cell r="F13">
            <v>1212</v>
          </cell>
        </row>
        <row r="14">
          <cell r="E14" t="str">
            <v>SP 4</v>
          </cell>
          <cell r="F14">
            <v>1086</v>
          </cell>
        </row>
        <row r="15">
          <cell r="E15" t="str">
            <v>SP 3</v>
          </cell>
          <cell r="F15">
            <v>986</v>
          </cell>
        </row>
        <row r="16">
          <cell r="E16" t="str">
            <v>SP 2</v>
          </cell>
          <cell r="F16">
            <v>901</v>
          </cell>
        </row>
        <row r="17">
          <cell r="E17" t="str">
            <v>SP 1</v>
          </cell>
          <cell r="F17">
            <v>817</v>
          </cell>
        </row>
        <row r="18">
          <cell r="E18" t="str">
            <v>SPA 3</v>
          </cell>
          <cell r="F18">
            <v>675</v>
          </cell>
        </row>
        <row r="19">
          <cell r="E19" t="str">
            <v>SPA 2</v>
          </cell>
          <cell r="F19">
            <v>622</v>
          </cell>
        </row>
        <row r="20">
          <cell r="E20" t="str">
            <v>SPA 1</v>
          </cell>
          <cell r="F20">
            <v>585</v>
          </cell>
        </row>
        <row r="21">
          <cell r="E21" t="str">
            <v>SPS 2</v>
          </cell>
          <cell r="F21">
            <v>553</v>
          </cell>
        </row>
        <row r="22">
          <cell r="E22" t="str">
            <v>SPS 1</v>
          </cell>
          <cell r="F22">
            <v>527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"/>
  <sheetViews>
    <sheetView zoomScaleNormal="100" workbookViewId="0">
      <pane ySplit="3" topLeftCell="A4" activePane="bottomLeft" state="frozen"/>
      <selection activeCell="F1" sqref="F1"/>
      <selection pane="bottomLeft" activeCell="D10" sqref="D10"/>
    </sheetView>
  </sheetViews>
  <sheetFormatPr baseColWidth="10" defaultColWidth="11.42578125" defaultRowHeight="15" x14ac:dyDescent="0.25"/>
  <cols>
    <col min="1" max="1" width="5.28515625" style="191" customWidth="1"/>
    <col min="2" max="2" width="21.5703125" style="191" customWidth="1"/>
    <col min="3" max="3" width="31.7109375" style="192" customWidth="1"/>
    <col min="4" max="4" width="13.85546875" style="192" customWidth="1"/>
    <col min="5" max="5" width="22.140625" style="193" customWidth="1"/>
    <col min="6" max="6" width="33.28515625" style="191" customWidth="1"/>
    <col min="7" max="7" width="15" style="191" customWidth="1"/>
    <col min="8" max="8" width="9.28515625" style="191" customWidth="1"/>
    <col min="9" max="9" width="12.5703125" style="191" customWidth="1"/>
    <col min="10" max="10" width="8.42578125" style="191" bestFit="1" customWidth="1"/>
    <col min="11" max="16384" width="11.42578125" style="191"/>
  </cols>
  <sheetData>
    <row r="1" spans="2:11" ht="24.75" customHeight="1" thickBot="1" x14ac:dyDescent="0.3"/>
    <row r="2" spans="2:11" ht="98.25" customHeight="1" thickBot="1" x14ac:dyDescent="0.3">
      <c r="B2" s="194" t="s">
        <v>229</v>
      </c>
      <c r="C2" s="208" t="s">
        <v>246</v>
      </c>
      <c r="D2" s="209"/>
      <c r="E2" s="209"/>
      <c r="F2" s="209"/>
      <c r="G2" s="209"/>
      <c r="H2" s="210"/>
      <c r="I2" s="211"/>
      <c r="J2" s="212"/>
      <c r="K2" s="195"/>
    </row>
    <row r="3" spans="2:11" s="196" customFormat="1" ht="26.25" customHeight="1" thickBot="1" x14ac:dyDescent="0.3">
      <c r="B3" s="197" t="s">
        <v>230</v>
      </c>
      <c r="C3" s="198" t="s">
        <v>231</v>
      </c>
      <c r="D3" s="198" t="s">
        <v>232</v>
      </c>
      <c r="E3" s="198" t="s">
        <v>233</v>
      </c>
      <c r="F3" s="199" t="s">
        <v>234</v>
      </c>
      <c r="G3" s="198" t="s">
        <v>235</v>
      </c>
      <c r="H3" s="198" t="s">
        <v>236</v>
      </c>
      <c r="I3" s="199" t="s">
        <v>237</v>
      </c>
      <c r="J3" s="199" t="s">
        <v>238</v>
      </c>
      <c r="K3" s="200" t="s">
        <v>239</v>
      </c>
    </row>
    <row r="4" spans="2:11" ht="30" x14ac:dyDescent="0.25">
      <c r="B4" s="201" t="s">
        <v>240</v>
      </c>
      <c r="C4" s="202" t="s">
        <v>241</v>
      </c>
      <c r="D4" s="202" t="s">
        <v>242</v>
      </c>
      <c r="E4" s="203" t="s">
        <v>243</v>
      </c>
      <c r="F4" s="202" t="s">
        <v>244</v>
      </c>
      <c r="G4" s="204">
        <v>1150</v>
      </c>
      <c r="H4" s="205" t="s">
        <v>245</v>
      </c>
      <c r="I4" s="206">
        <f>+VLOOKUP(H4,'[1]Base de Datos'!E$5:F$22,2,FALSE)</f>
        <v>1086</v>
      </c>
      <c r="J4" s="204">
        <f t="shared" ref="J4" si="0">G4-I4</f>
        <v>64</v>
      </c>
      <c r="K4" s="207"/>
    </row>
  </sheetData>
  <mergeCells count="2">
    <mergeCell ref="C2:H2"/>
    <mergeCell ref="I2:J2"/>
  </mergeCells>
  <conditionalFormatting sqref="J4">
    <cfRule type="expression" dxfId="16" priority="3">
      <formula>J4=0</formula>
    </cfRule>
  </conditionalFormatting>
  <conditionalFormatting sqref="J4">
    <cfRule type="expression" dxfId="15" priority="1">
      <formula>J4&lt;0</formula>
    </cfRule>
    <cfRule type="expression" dxfId="14" priority="2">
      <formula>J4&gt;0</formula>
    </cfRule>
  </conditionalFormatting>
  <pageMargins left="0.7" right="0.7" top="0.75" bottom="0.75" header="0.3" footer="0.3"/>
  <pageSetup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'[1]Base de Datos'!#REF!</xm:f>
          </x14:formula1>
          <xm:sqref>H4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tabSelected="1" topLeftCell="B2" zoomScaleNormal="100" zoomScaleSheetLayoutView="100" workbookViewId="0">
      <selection activeCell="S35" sqref="S35"/>
    </sheetView>
  </sheetViews>
  <sheetFormatPr baseColWidth="10" defaultColWidth="11.42578125" defaultRowHeight="11.25" x14ac:dyDescent="0.2"/>
  <cols>
    <col min="1" max="1" width="0" style="132" hidden="1" customWidth="1"/>
    <col min="2" max="2" width="10.42578125" style="132" customWidth="1"/>
    <col min="3" max="3" width="10.140625" style="132" customWidth="1"/>
    <col min="4" max="5" width="6.28515625" style="132" customWidth="1"/>
    <col min="6" max="6" width="15" style="132" customWidth="1"/>
    <col min="7" max="7" width="10.7109375" style="132" customWidth="1"/>
    <col min="8" max="8" width="11.140625" style="132" customWidth="1"/>
    <col min="9" max="9" width="15.85546875" style="132" customWidth="1"/>
    <col min="10" max="10" width="16.85546875" style="132" customWidth="1"/>
    <col min="11" max="14" width="5.7109375" style="132" customWidth="1"/>
    <col min="15" max="15" width="6.7109375" style="132" customWidth="1"/>
    <col min="16" max="16384" width="11.42578125" style="132"/>
  </cols>
  <sheetData>
    <row r="1" spans="1:15" ht="12" hidden="1" thickBot="1" x14ac:dyDescent="0.25">
      <c r="A1" s="12"/>
      <c r="B1" s="131"/>
      <c r="C1" s="131"/>
      <c r="D1" s="131"/>
      <c r="E1" s="131"/>
      <c r="F1" s="131"/>
      <c r="G1" s="12"/>
      <c r="H1" s="12"/>
      <c r="I1" s="12"/>
      <c r="J1" s="12"/>
      <c r="K1" s="12"/>
      <c r="L1" s="12"/>
      <c r="M1" s="12"/>
      <c r="N1" s="12"/>
      <c r="O1" s="12"/>
    </row>
    <row r="2" spans="1:15" ht="66" customHeight="1" thickBot="1" x14ac:dyDescent="0.25">
      <c r="A2" s="12"/>
      <c r="B2" s="290"/>
      <c r="C2" s="291"/>
      <c r="D2" s="291"/>
      <c r="E2" s="292" t="s">
        <v>174</v>
      </c>
      <c r="F2" s="293"/>
      <c r="G2" s="293"/>
      <c r="H2" s="293"/>
      <c r="I2" s="293"/>
      <c r="J2" s="293"/>
      <c r="K2" s="293"/>
      <c r="L2" s="293"/>
      <c r="M2" s="291"/>
      <c r="N2" s="291"/>
      <c r="O2" s="294"/>
    </row>
    <row r="3" spans="1:15" hidden="1" x14ac:dyDescent="0.2">
      <c r="A3" s="12"/>
      <c r="B3" s="295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7"/>
    </row>
    <row r="4" spans="1:15" ht="35.25" hidden="1" customHeight="1" x14ac:dyDescent="0.2">
      <c r="A4" s="12"/>
      <c r="B4" s="295"/>
      <c r="C4" s="296"/>
      <c r="D4" s="296"/>
      <c r="E4" s="296"/>
      <c r="F4" s="296"/>
      <c r="G4" s="296"/>
      <c r="H4" s="296"/>
      <c r="I4" s="296"/>
      <c r="J4" s="296"/>
      <c r="K4" s="296"/>
      <c r="L4" s="296"/>
      <c r="M4" s="296"/>
      <c r="N4" s="296"/>
      <c r="O4" s="297"/>
    </row>
    <row r="5" spans="1:15" ht="38.25" hidden="1" customHeight="1" thickBot="1" x14ac:dyDescent="0.25">
      <c r="A5" s="12"/>
      <c r="B5" s="133"/>
      <c r="C5" s="131"/>
      <c r="D5" s="131"/>
      <c r="E5" s="131"/>
      <c r="F5" s="131"/>
      <c r="G5" s="12"/>
      <c r="H5" s="12"/>
      <c r="I5" s="12"/>
      <c r="J5" s="12"/>
      <c r="K5" s="12"/>
      <c r="L5" s="12"/>
      <c r="M5" s="12"/>
      <c r="N5" s="12"/>
      <c r="O5" s="134"/>
    </row>
    <row r="6" spans="1:15" ht="12.75" customHeight="1" x14ac:dyDescent="0.2">
      <c r="A6" s="12"/>
      <c r="B6" s="266" t="s">
        <v>0</v>
      </c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  <c r="O6" s="268"/>
    </row>
    <row r="7" spans="1:15" ht="0.75" customHeight="1" thickBot="1" x14ac:dyDescent="0.25">
      <c r="A7" s="12"/>
      <c r="B7" s="133"/>
      <c r="C7" s="131"/>
      <c r="D7" s="131"/>
      <c r="E7" s="131"/>
      <c r="F7" s="131"/>
      <c r="G7" s="12"/>
      <c r="H7" s="12"/>
      <c r="I7" s="12"/>
      <c r="J7" s="12"/>
      <c r="K7" s="12"/>
      <c r="L7" s="12"/>
      <c r="M7" s="12"/>
      <c r="N7" s="12"/>
      <c r="O7" s="134"/>
    </row>
    <row r="8" spans="1:15" ht="15" customHeight="1" x14ac:dyDescent="0.2">
      <c r="A8" s="12"/>
      <c r="B8" s="162" t="s">
        <v>1</v>
      </c>
      <c r="C8" s="301" t="s">
        <v>188</v>
      </c>
      <c r="D8" s="302"/>
      <c r="E8" s="302"/>
      <c r="F8" s="302"/>
      <c r="G8" s="302"/>
      <c r="H8" s="302"/>
      <c r="I8" s="164" t="s">
        <v>2</v>
      </c>
      <c r="J8" s="303" t="s">
        <v>227</v>
      </c>
      <c r="K8" s="303"/>
      <c r="L8" s="303"/>
      <c r="M8" s="303"/>
      <c r="N8" s="303"/>
      <c r="O8" s="304"/>
    </row>
    <row r="9" spans="1:15" ht="12" x14ac:dyDescent="0.2">
      <c r="A9" s="12"/>
      <c r="B9" s="162" t="s">
        <v>3</v>
      </c>
      <c r="C9" s="305" t="s">
        <v>244</v>
      </c>
      <c r="D9" s="305"/>
      <c r="E9" s="305"/>
      <c r="F9" s="305"/>
      <c r="G9" s="305"/>
      <c r="H9" s="305"/>
      <c r="I9" s="165" t="s">
        <v>4</v>
      </c>
      <c r="J9" s="3">
        <v>1510</v>
      </c>
      <c r="K9" s="4"/>
      <c r="L9" s="4"/>
      <c r="M9" s="4"/>
      <c r="N9" s="4"/>
      <c r="O9" s="5"/>
    </row>
    <row r="10" spans="1:15" ht="12" x14ac:dyDescent="0.2">
      <c r="A10" s="12"/>
      <c r="B10" s="163" t="s">
        <v>5</v>
      </c>
      <c r="C10" s="306" t="s">
        <v>122</v>
      </c>
      <c r="D10" s="305"/>
      <c r="E10" s="6"/>
      <c r="F10" s="6"/>
      <c r="G10" s="6"/>
      <c r="H10" s="6"/>
      <c r="I10" s="166" t="s">
        <v>7</v>
      </c>
      <c r="J10" s="7">
        <f>'Valoración Clasificación'!D63</f>
        <v>755</v>
      </c>
      <c r="K10" s="8"/>
      <c r="L10" s="8"/>
      <c r="M10" s="8"/>
      <c r="N10" s="8"/>
      <c r="O10" s="9"/>
    </row>
    <row r="11" spans="1:15" ht="15" customHeight="1" x14ac:dyDescent="0.2">
      <c r="A11" s="12"/>
      <c r="B11" s="307" t="s">
        <v>8</v>
      </c>
      <c r="C11" s="308"/>
      <c r="D11" s="309" t="str">
        <f>'Valoración Clasificación'!L63</f>
        <v>Servidor Público 4</v>
      </c>
      <c r="E11" s="309"/>
      <c r="F11" s="309"/>
      <c r="G11" s="10" t="s">
        <v>9</v>
      </c>
      <c r="H11" s="79">
        <f>'Valoración Clasificación'!I63</f>
        <v>10</v>
      </c>
      <c r="I11" s="310"/>
      <c r="J11" s="311"/>
      <c r="K11" s="311"/>
      <c r="L11" s="311"/>
      <c r="M11" s="311"/>
      <c r="N11" s="311"/>
      <c r="O11" s="312"/>
    </row>
    <row r="12" spans="1:15" ht="15" customHeight="1" x14ac:dyDescent="0.2">
      <c r="A12" s="12"/>
      <c r="B12" s="307" t="s">
        <v>10</v>
      </c>
      <c r="C12" s="308"/>
      <c r="D12" s="316" t="s">
        <v>153</v>
      </c>
      <c r="E12" s="316"/>
      <c r="F12" s="316"/>
      <c r="G12" s="316"/>
      <c r="H12" s="316"/>
      <c r="I12" s="310"/>
      <c r="J12" s="311"/>
      <c r="K12" s="311"/>
      <c r="L12" s="311"/>
      <c r="M12" s="311"/>
      <c r="N12" s="311"/>
      <c r="O12" s="312"/>
    </row>
    <row r="13" spans="1:15" ht="15.75" customHeight="1" thickBot="1" x14ac:dyDescent="0.25">
      <c r="A13" s="12"/>
      <c r="B13" s="307" t="s">
        <v>11</v>
      </c>
      <c r="C13" s="308"/>
      <c r="D13" s="261">
        <v>42376</v>
      </c>
      <c r="E13" s="262"/>
      <c r="F13" s="262"/>
      <c r="G13" s="102"/>
      <c r="H13" s="78"/>
      <c r="I13" s="313"/>
      <c r="J13" s="314"/>
      <c r="K13" s="314"/>
      <c r="L13" s="314"/>
      <c r="M13" s="314"/>
      <c r="N13" s="314"/>
      <c r="O13" s="315"/>
    </row>
    <row r="14" spans="1:15" ht="12.75" customHeight="1" x14ac:dyDescent="0.2">
      <c r="A14" s="12"/>
      <c r="B14" s="317" t="s">
        <v>144</v>
      </c>
      <c r="C14" s="318"/>
      <c r="D14" s="318"/>
      <c r="E14" s="318"/>
      <c r="F14" s="318"/>
      <c r="G14" s="318"/>
      <c r="H14" s="318"/>
      <c r="I14" s="319"/>
      <c r="J14" s="319"/>
      <c r="K14" s="319"/>
      <c r="L14" s="319"/>
      <c r="M14" s="319"/>
      <c r="N14" s="319"/>
      <c r="O14" s="320"/>
    </row>
    <row r="15" spans="1:15" ht="13.5" customHeight="1" thickBot="1" x14ac:dyDescent="0.25">
      <c r="A15" s="12"/>
      <c r="B15" s="321" t="s">
        <v>145</v>
      </c>
      <c r="C15" s="322"/>
      <c r="D15" s="322"/>
      <c r="E15" s="322"/>
      <c r="F15" s="322"/>
      <c r="G15" s="322"/>
      <c r="H15" s="322"/>
      <c r="I15" s="322"/>
      <c r="J15" s="322"/>
      <c r="K15" s="322"/>
      <c r="L15" s="322"/>
      <c r="M15" s="322"/>
      <c r="N15" s="322"/>
      <c r="O15" s="323"/>
    </row>
    <row r="16" spans="1:15" ht="12" hidden="1" thickBot="1" x14ac:dyDescent="0.25">
      <c r="A16" s="12"/>
      <c r="B16" s="133"/>
      <c r="C16" s="131"/>
      <c r="D16" s="131"/>
      <c r="E16" s="131"/>
      <c r="F16" s="131"/>
      <c r="G16" s="12"/>
      <c r="H16" s="12"/>
      <c r="I16" s="12"/>
      <c r="J16" s="12"/>
      <c r="K16" s="12"/>
      <c r="L16" s="12"/>
      <c r="M16" s="12"/>
      <c r="N16" s="12"/>
      <c r="O16" s="134"/>
    </row>
    <row r="17" spans="1:15" ht="14.25" x14ac:dyDescent="0.2">
      <c r="A17" s="12"/>
      <c r="B17" s="255" t="s">
        <v>179</v>
      </c>
      <c r="C17" s="256"/>
      <c r="D17" s="256"/>
      <c r="E17" s="256"/>
      <c r="F17" s="256"/>
      <c r="G17" s="256"/>
      <c r="H17" s="256"/>
      <c r="I17" s="256"/>
      <c r="J17" s="256"/>
      <c r="K17" s="256"/>
      <c r="L17" s="256"/>
      <c r="M17" s="256"/>
      <c r="N17" s="256"/>
      <c r="O17" s="257"/>
    </row>
    <row r="18" spans="1:15" ht="12.75" x14ac:dyDescent="0.2">
      <c r="A18" s="12"/>
      <c r="B18" s="258" t="s">
        <v>206</v>
      </c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60"/>
    </row>
    <row r="19" spans="1:15" x14ac:dyDescent="0.2">
      <c r="A19" s="12"/>
      <c r="B19" s="298"/>
      <c r="C19" s="299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300"/>
    </row>
    <row r="20" spans="1:15" ht="12" thickBot="1" x14ac:dyDescent="0.25">
      <c r="A20" s="12"/>
      <c r="B20" s="263"/>
      <c r="C20" s="264"/>
      <c r="D20" s="264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5"/>
    </row>
    <row r="21" spans="1:15" ht="14.25" customHeight="1" thickBot="1" x14ac:dyDescent="0.25">
      <c r="A21" s="12"/>
      <c r="B21" s="266" t="s">
        <v>12</v>
      </c>
      <c r="C21" s="267"/>
      <c r="D21" s="267"/>
      <c r="E21" s="267"/>
      <c r="F21" s="267"/>
      <c r="G21" s="267"/>
      <c r="H21" s="267"/>
      <c r="I21" s="267"/>
      <c r="J21" s="267"/>
      <c r="K21" s="267"/>
      <c r="L21" s="267"/>
      <c r="M21" s="267"/>
      <c r="N21" s="267"/>
      <c r="O21" s="268"/>
    </row>
    <row r="22" spans="1:15" ht="12.75" thickBot="1" x14ac:dyDescent="0.25">
      <c r="A22" s="12"/>
      <c r="B22" s="167" t="s">
        <v>13</v>
      </c>
      <c r="C22" s="269" t="s">
        <v>14</v>
      </c>
      <c r="D22" s="270"/>
      <c r="E22" s="271"/>
      <c r="F22" s="269" t="s">
        <v>15</v>
      </c>
      <c r="G22" s="270"/>
      <c r="H22" s="270"/>
      <c r="I22" s="270"/>
      <c r="J22" s="272"/>
      <c r="K22" s="168" t="s">
        <v>16</v>
      </c>
      <c r="L22" s="168" t="s">
        <v>17</v>
      </c>
      <c r="M22" s="168" t="s">
        <v>18</v>
      </c>
      <c r="N22" s="168" t="s">
        <v>19</v>
      </c>
      <c r="O22" s="169" t="s">
        <v>20</v>
      </c>
    </row>
    <row r="23" spans="1:15" ht="24" customHeight="1" x14ac:dyDescent="0.2">
      <c r="A23" s="11"/>
      <c r="B23" s="141">
        <v>1</v>
      </c>
      <c r="C23" s="273" t="s">
        <v>225</v>
      </c>
      <c r="D23" s="274"/>
      <c r="E23" s="275"/>
      <c r="F23" s="276" t="s">
        <v>248</v>
      </c>
      <c r="G23" s="277"/>
      <c r="H23" s="277"/>
      <c r="I23" s="277"/>
      <c r="J23" s="278"/>
      <c r="K23" s="142">
        <v>5</v>
      </c>
      <c r="L23" s="142">
        <v>5</v>
      </c>
      <c r="M23" s="142">
        <v>5</v>
      </c>
      <c r="N23" s="142">
        <f t="shared" ref="N23:N29" si="0">K23+(L23*M23)</f>
        <v>30</v>
      </c>
      <c r="O23" s="143" t="s">
        <v>21</v>
      </c>
    </row>
    <row r="24" spans="1:15" ht="23.25" customHeight="1" x14ac:dyDescent="0.2">
      <c r="A24" s="11"/>
      <c r="B24" s="144">
        <v>2</v>
      </c>
      <c r="C24" s="232"/>
      <c r="D24" s="233"/>
      <c r="E24" s="234"/>
      <c r="F24" s="235" t="s">
        <v>208</v>
      </c>
      <c r="G24" s="236"/>
      <c r="H24" s="236"/>
      <c r="I24" s="236"/>
      <c r="J24" s="237"/>
      <c r="K24" s="145">
        <v>3</v>
      </c>
      <c r="L24" s="145">
        <v>5</v>
      </c>
      <c r="M24" s="145">
        <v>5</v>
      </c>
      <c r="N24" s="145">
        <f t="shared" si="0"/>
        <v>28</v>
      </c>
      <c r="O24" s="146" t="s">
        <v>21</v>
      </c>
    </row>
    <row r="25" spans="1:15" ht="24" customHeight="1" x14ac:dyDescent="0.2">
      <c r="A25" s="11"/>
      <c r="B25" s="144">
        <v>3</v>
      </c>
      <c r="C25" s="232"/>
      <c r="D25" s="233"/>
      <c r="E25" s="234"/>
      <c r="F25" s="235" t="s">
        <v>207</v>
      </c>
      <c r="G25" s="236"/>
      <c r="H25" s="236"/>
      <c r="I25" s="236"/>
      <c r="J25" s="237"/>
      <c r="K25" s="145">
        <v>3</v>
      </c>
      <c r="L25" s="145">
        <v>5</v>
      </c>
      <c r="M25" s="145">
        <v>5</v>
      </c>
      <c r="N25" s="145">
        <f t="shared" si="0"/>
        <v>28</v>
      </c>
      <c r="O25" s="146" t="s">
        <v>21</v>
      </c>
    </row>
    <row r="26" spans="1:15" ht="24" customHeight="1" x14ac:dyDescent="0.2">
      <c r="A26" s="11"/>
      <c r="B26" s="144">
        <v>4</v>
      </c>
      <c r="C26" s="232"/>
      <c r="D26" s="233"/>
      <c r="E26" s="234"/>
      <c r="F26" s="238" t="s">
        <v>209</v>
      </c>
      <c r="G26" s="239"/>
      <c r="H26" s="239"/>
      <c r="I26" s="239"/>
      <c r="J26" s="240"/>
      <c r="K26" s="145">
        <v>3</v>
      </c>
      <c r="L26" s="145">
        <v>5</v>
      </c>
      <c r="M26" s="145">
        <v>5</v>
      </c>
      <c r="N26" s="145">
        <f t="shared" si="0"/>
        <v>28</v>
      </c>
      <c r="O26" s="146" t="s">
        <v>21</v>
      </c>
    </row>
    <row r="27" spans="1:15" ht="24.75" customHeight="1" x14ac:dyDescent="0.2">
      <c r="A27" s="11"/>
      <c r="B27" s="144">
        <v>5</v>
      </c>
      <c r="C27" s="232"/>
      <c r="D27" s="233"/>
      <c r="E27" s="234"/>
      <c r="F27" s="246" t="s">
        <v>247</v>
      </c>
      <c r="G27" s="247"/>
      <c r="H27" s="247"/>
      <c r="I27" s="247"/>
      <c r="J27" s="248"/>
      <c r="K27" s="145"/>
      <c r="L27" s="145"/>
      <c r="M27" s="145"/>
      <c r="N27" s="145">
        <f t="shared" si="0"/>
        <v>0</v>
      </c>
      <c r="O27" s="146"/>
    </row>
    <row r="28" spans="1:15" ht="12" x14ac:dyDescent="0.2">
      <c r="A28" s="11"/>
      <c r="B28" s="144">
        <v>6</v>
      </c>
      <c r="C28" s="232"/>
      <c r="D28" s="233"/>
      <c r="E28" s="234"/>
      <c r="F28" s="232"/>
      <c r="G28" s="233"/>
      <c r="H28" s="233"/>
      <c r="I28" s="233"/>
      <c r="J28" s="234"/>
      <c r="K28" s="145"/>
      <c r="L28" s="145"/>
      <c r="M28" s="145"/>
      <c r="N28" s="145">
        <f t="shared" si="0"/>
        <v>0</v>
      </c>
      <c r="O28" s="146"/>
    </row>
    <row r="29" spans="1:15" ht="12.75" thickBot="1" x14ac:dyDescent="0.25">
      <c r="A29" s="11"/>
      <c r="B29" s="144">
        <v>7</v>
      </c>
      <c r="C29" s="232"/>
      <c r="D29" s="233"/>
      <c r="E29" s="234"/>
      <c r="F29" s="232"/>
      <c r="G29" s="233"/>
      <c r="H29" s="233"/>
      <c r="I29" s="233"/>
      <c r="J29" s="234"/>
      <c r="K29" s="145"/>
      <c r="L29" s="145"/>
      <c r="M29" s="145"/>
      <c r="N29" s="145">
        <f t="shared" si="0"/>
        <v>0</v>
      </c>
      <c r="O29" s="146"/>
    </row>
    <row r="30" spans="1:15" x14ac:dyDescent="0.2">
      <c r="A30" s="12"/>
      <c r="B30" s="249" t="s">
        <v>22</v>
      </c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1"/>
    </row>
    <row r="31" spans="1:15" ht="21.75" customHeight="1" x14ac:dyDescent="0.2">
      <c r="A31" s="12"/>
      <c r="B31" s="252" t="s">
        <v>180</v>
      </c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4"/>
    </row>
    <row r="32" spans="1:15" ht="12" thickBot="1" x14ac:dyDescent="0.25">
      <c r="A32" s="12"/>
      <c r="B32" s="252" t="s">
        <v>181</v>
      </c>
      <c r="C32" s="253"/>
      <c r="D32" s="253"/>
      <c r="E32" s="253"/>
      <c r="F32" s="253"/>
      <c r="G32" s="253"/>
      <c r="H32" s="253"/>
      <c r="I32" s="253"/>
      <c r="J32" s="253"/>
      <c r="K32" s="253"/>
      <c r="L32" s="253"/>
      <c r="M32" s="253"/>
      <c r="N32" s="253"/>
      <c r="O32" s="254"/>
    </row>
    <row r="33" spans="1:15" ht="12" hidden="1" thickBot="1" x14ac:dyDescent="0.25">
      <c r="A33" s="12"/>
      <c r="B33" s="125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7"/>
    </row>
    <row r="34" spans="1:15" ht="12" x14ac:dyDescent="0.2">
      <c r="A34" s="12"/>
      <c r="B34" s="241" t="s">
        <v>23</v>
      </c>
      <c r="C34" s="242"/>
      <c r="D34" s="242"/>
      <c r="E34" s="242"/>
      <c r="F34" s="242"/>
      <c r="G34" s="242"/>
      <c r="H34" s="243"/>
      <c r="I34" s="244" t="s">
        <v>24</v>
      </c>
      <c r="J34" s="242"/>
      <c r="K34" s="242"/>
      <c r="L34" s="242"/>
      <c r="M34" s="242"/>
      <c r="N34" s="242"/>
      <c r="O34" s="245"/>
    </row>
    <row r="35" spans="1:15" ht="21.75" customHeight="1" x14ac:dyDescent="0.2">
      <c r="A35" s="12"/>
      <c r="B35" s="217" t="s">
        <v>25</v>
      </c>
      <c r="C35" s="218"/>
      <c r="D35" s="218"/>
      <c r="E35" s="218"/>
      <c r="F35" s="218"/>
      <c r="G35" s="218"/>
      <c r="H35" s="219"/>
      <c r="I35" s="220" t="s">
        <v>182</v>
      </c>
      <c r="J35" s="221"/>
      <c r="K35" s="221"/>
      <c r="L35" s="221"/>
      <c r="M35" s="221"/>
      <c r="N35" s="221"/>
      <c r="O35" s="222"/>
    </row>
    <row r="36" spans="1:15" ht="20.25" customHeight="1" x14ac:dyDescent="0.2">
      <c r="A36" s="12"/>
      <c r="B36" s="223" t="s">
        <v>26</v>
      </c>
      <c r="C36" s="224"/>
      <c r="D36" s="224"/>
      <c r="E36" s="224"/>
      <c r="F36" s="224"/>
      <c r="G36" s="224"/>
      <c r="H36" s="225"/>
      <c r="I36" s="226" t="s">
        <v>183</v>
      </c>
      <c r="J36" s="227"/>
      <c r="K36" s="227"/>
      <c r="L36" s="227"/>
      <c r="M36" s="227"/>
      <c r="N36" s="227"/>
      <c r="O36" s="228"/>
    </row>
    <row r="37" spans="1:15" s="136" customFormat="1" ht="36.75" customHeight="1" x14ac:dyDescent="0.25">
      <c r="A37" s="135"/>
      <c r="B37" s="170" t="s">
        <v>27</v>
      </c>
      <c r="C37" s="229" t="s">
        <v>175</v>
      </c>
      <c r="D37" s="229"/>
      <c r="E37" s="229"/>
      <c r="F37" s="229"/>
      <c r="G37" s="229"/>
      <c r="H37" s="229"/>
      <c r="I37" s="183" t="s">
        <v>28</v>
      </c>
      <c r="J37" s="230" t="s">
        <v>176</v>
      </c>
      <c r="K37" s="230"/>
      <c r="L37" s="230"/>
      <c r="M37" s="230"/>
      <c r="N37" s="230"/>
      <c r="O37" s="231"/>
    </row>
    <row r="38" spans="1:15" ht="24" customHeight="1" x14ac:dyDescent="0.2">
      <c r="A38" s="11"/>
      <c r="B38" s="170" t="s">
        <v>29</v>
      </c>
      <c r="C38" s="213" t="s">
        <v>177</v>
      </c>
      <c r="D38" s="213"/>
      <c r="E38" s="213"/>
      <c r="F38" s="213"/>
      <c r="G38" s="213"/>
      <c r="H38" s="213"/>
      <c r="I38" s="137"/>
      <c r="J38" s="137"/>
      <c r="K38" s="137"/>
      <c r="L38" s="137"/>
      <c r="M38" s="137"/>
      <c r="N38" s="137"/>
      <c r="O38" s="138"/>
    </row>
    <row r="39" spans="1:15" ht="24" customHeight="1" thickBot="1" x14ac:dyDescent="0.25">
      <c r="A39" s="12"/>
      <c r="B39" s="171" t="s">
        <v>30</v>
      </c>
      <c r="C39" s="214" t="s">
        <v>178</v>
      </c>
      <c r="D39" s="214"/>
      <c r="E39" s="214"/>
      <c r="F39" s="214"/>
      <c r="G39" s="214"/>
      <c r="H39" s="214"/>
      <c r="I39" s="139"/>
      <c r="J39" s="139"/>
      <c r="K39" s="215" t="s">
        <v>31</v>
      </c>
      <c r="L39" s="215"/>
      <c r="M39" s="215" t="s">
        <v>32</v>
      </c>
      <c r="N39" s="215"/>
      <c r="O39" s="216"/>
    </row>
    <row r="40" spans="1:15" ht="16.5" hidden="1" customHeight="1" thickBot="1" x14ac:dyDescent="0.25">
      <c r="A40" s="12"/>
      <c r="B40" s="147"/>
      <c r="C40" s="148"/>
      <c r="D40" s="148"/>
      <c r="E40" s="148"/>
      <c r="F40" s="148"/>
      <c r="G40" s="148"/>
      <c r="H40" s="148"/>
      <c r="I40" s="137"/>
      <c r="J40" s="137"/>
      <c r="K40" s="149"/>
      <c r="L40" s="149"/>
      <c r="M40" s="149"/>
      <c r="N40" s="149"/>
      <c r="O40" s="150"/>
    </row>
    <row r="41" spans="1:15" s="140" customFormat="1" ht="15" thickBot="1" x14ac:dyDescent="0.25">
      <c r="A41" s="12"/>
      <c r="B41" s="266" t="s">
        <v>33</v>
      </c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8"/>
    </row>
    <row r="42" spans="1:15" ht="13.5" hidden="1" thickBot="1" x14ac:dyDescent="0.25">
      <c r="B42" s="128"/>
      <c r="C42" s="129"/>
      <c r="D42" s="129"/>
      <c r="E42" s="129"/>
      <c r="F42" s="129"/>
      <c r="G42" s="1"/>
      <c r="H42" s="1"/>
      <c r="I42" s="1"/>
      <c r="J42" s="1"/>
      <c r="K42" s="1"/>
      <c r="L42" s="1"/>
      <c r="M42" s="1"/>
      <c r="N42" s="1"/>
      <c r="O42" s="76"/>
    </row>
    <row r="43" spans="1:15" ht="24" customHeight="1" thickBot="1" x14ac:dyDescent="0.25">
      <c r="B43" s="281" t="s">
        <v>34</v>
      </c>
      <c r="C43" s="282"/>
      <c r="D43" s="282"/>
      <c r="E43" s="282"/>
      <c r="F43" s="282"/>
      <c r="G43" s="282"/>
      <c r="H43" s="282"/>
      <c r="I43" s="283"/>
      <c r="J43" s="279" t="s">
        <v>189</v>
      </c>
      <c r="K43" s="279"/>
      <c r="L43" s="279"/>
      <c r="M43" s="279"/>
      <c r="N43" s="279"/>
      <c r="O43" s="280"/>
    </row>
    <row r="44" spans="1:15" ht="26.25" customHeight="1" x14ac:dyDescent="0.2">
      <c r="B44" s="13">
        <v>1</v>
      </c>
      <c r="C44" s="284" t="str">
        <f t="shared" ref="C44:C50" si="1">F23</f>
        <v>Asesora en la aplicación de la normatividad legal laboral y elaborar informes de soporte jurídico.</v>
      </c>
      <c r="D44" s="285"/>
      <c r="E44" s="285"/>
      <c r="F44" s="285"/>
      <c r="G44" s="285"/>
      <c r="H44" s="285"/>
      <c r="I44" s="286"/>
      <c r="J44" s="287" t="s">
        <v>228</v>
      </c>
      <c r="K44" s="288"/>
      <c r="L44" s="288"/>
      <c r="M44" s="288"/>
      <c r="N44" s="288"/>
      <c r="O44" s="289"/>
    </row>
    <row r="45" spans="1:15" ht="25.5" customHeight="1" x14ac:dyDescent="0.2">
      <c r="B45" s="14">
        <v>2</v>
      </c>
      <c r="C45" s="327" t="str">
        <f t="shared" si="1"/>
        <v>Prepara proyectos de normas y reglamentos laborales de la institución.</v>
      </c>
      <c r="D45" s="328"/>
      <c r="E45" s="328"/>
      <c r="F45" s="328"/>
      <c r="G45" s="328"/>
      <c r="H45" s="328"/>
      <c r="I45" s="329"/>
      <c r="J45" s="330"/>
      <c r="K45" s="331"/>
      <c r="L45" s="331"/>
      <c r="M45" s="331"/>
      <c r="N45" s="331"/>
      <c r="O45" s="332"/>
    </row>
    <row r="46" spans="1:15" ht="26.25" customHeight="1" x14ac:dyDescent="0.2">
      <c r="B46" s="15">
        <v>3</v>
      </c>
      <c r="C46" s="324" t="str">
        <f>F25</f>
        <v>Elabora contratos, convenios y da soporte en materia contractual, administrativa y laboral.</v>
      </c>
      <c r="D46" s="325"/>
      <c r="E46" s="325"/>
      <c r="F46" s="325"/>
      <c r="G46" s="325"/>
      <c r="H46" s="325"/>
      <c r="I46" s="326"/>
      <c r="J46" s="330"/>
      <c r="K46" s="331"/>
      <c r="L46" s="331"/>
      <c r="M46" s="331"/>
      <c r="N46" s="331"/>
      <c r="O46" s="332"/>
    </row>
    <row r="47" spans="1:15" ht="25.5" customHeight="1" x14ac:dyDescent="0.2">
      <c r="B47" s="14">
        <v>4</v>
      </c>
      <c r="C47" s="324" t="str">
        <f t="shared" si="1"/>
        <v>Asiste en procesos de negociación laboral y en la procuración judicial de acciones laborales.</v>
      </c>
      <c r="D47" s="325"/>
      <c r="E47" s="325"/>
      <c r="F47" s="325"/>
      <c r="G47" s="325"/>
      <c r="H47" s="325"/>
      <c r="I47" s="326"/>
      <c r="J47" s="330"/>
      <c r="K47" s="331"/>
      <c r="L47" s="331"/>
      <c r="M47" s="331"/>
      <c r="N47" s="331"/>
      <c r="O47" s="332"/>
    </row>
    <row r="48" spans="1:15" ht="24.75" customHeight="1" x14ac:dyDescent="0.2">
      <c r="B48" s="14">
        <v>5</v>
      </c>
      <c r="C48" s="324" t="str">
        <f t="shared" si="1"/>
        <v>Las demás asignadas por leyes, normas internas y por el Procurador Síndico.</v>
      </c>
      <c r="D48" s="325"/>
      <c r="E48" s="325"/>
      <c r="F48" s="325"/>
      <c r="G48" s="325"/>
      <c r="H48" s="325"/>
      <c r="I48" s="326"/>
      <c r="J48" s="330"/>
      <c r="K48" s="331"/>
      <c r="L48" s="331"/>
      <c r="M48" s="331"/>
      <c r="N48" s="331"/>
      <c r="O48" s="332"/>
    </row>
    <row r="49" spans="2:15" ht="15" customHeight="1" x14ac:dyDescent="0.2">
      <c r="B49" s="16">
        <v>6</v>
      </c>
      <c r="C49" s="327">
        <f t="shared" si="1"/>
        <v>0</v>
      </c>
      <c r="D49" s="328"/>
      <c r="E49" s="328"/>
      <c r="F49" s="328"/>
      <c r="G49" s="328"/>
      <c r="H49" s="328"/>
      <c r="I49" s="329"/>
      <c r="J49" s="330"/>
      <c r="K49" s="331"/>
      <c r="L49" s="331"/>
      <c r="M49" s="331"/>
      <c r="N49" s="331"/>
      <c r="O49" s="332"/>
    </row>
    <row r="50" spans="2:15" ht="15.75" customHeight="1" thickBot="1" x14ac:dyDescent="0.25">
      <c r="B50" s="16">
        <v>7</v>
      </c>
      <c r="C50" s="327">
        <f t="shared" si="1"/>
        <v>0</v>
      </c>
      <c r="D50" s="328"/>
      <c r="E50" s="328"/>
      <c r="F50" s="328"/>
      <c r="G50" s="328"/>
      <c r="H50" s="328"/>
      <c r="I50" s="329"/>
      <c r="J50" s="330"/>
      <c r="K50" s="331"/>
      <c r="L50" s="331"/>
      <c r="M50" s="331"/>
      <c r="N50" s="331"/>
      <c r="O50" s="332"/>
    </row>
    <row r="51" spans="2:15" ht="12.75" hidden="1" thickBot="1" x14ac:dyDescent="0.25">
      <c r="B51" s="9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98"/>
    </row>
    <row r="52" spans="2:15" ht="15" thickBot="1" x14ac:dyDescent="0.25">
      <c r="B52" s="339" t="s">
        <v>35</v>
      </c>
      <c r="C52" s="340"/>
      <c r="D52" s="340"/>
      <c r="E52" s="340"/>
      <c r="F52" s="340"/>
      <c r="G52" s="340"/>
      <c r="H52" s="340"/>
      <c r="I52" s="340"/>
      <c r="J52" s="340"/>
      <c r="K52" s="340"/>
      <c r="L52" s="340"/>
      <c r="M52" s="340"/>
      <c r="N52" s="340"/>
      <c r="O52" s="341"/>
    </row>
    <row r="53" spans="2:15" ht="12.75" hidden="1" thickBot="1" x14ac:dyDescent="0.25">
      <c r="B53" s="95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96"/>
    </row>
    <row r="54" spans="2:15" ht="12.75" thickBot="1" x14ac:dyDescent="0.25">
      <c r="B54" s="342" t="s">
        <v>36</v>
      </c>
      <c r="C54" s="343"/>
      <c r="D54" s="343"/>
      <c r="E54" s="343"/>
      <c r="F54" s="343"/>
      <c r="G54" s="343"/>
      <c r="H54" s="344"/>
      <c r="I54" s="345" t="s">
        <v>37</v>
      </c>
      <c r="J54" s="346"/>
      <c r="K54" s="346"/>
      <c r="L54" s="346"/>
      <c r="M54" s="346"/>
      <c r="N54" s="346"/>
      <c r="O54" s="347"/>
    </row>
    <row r="55" spans="2:15" ht="12" x14ac:dyDescent="0.2">
      <c r="B55" s="333" t="str">
        <f>C23</f>
        <v>Servicio jurídico laboral</v>
      </c>
      <c r="C55" s="334"/>
      <c r="D55" s="334"/>
      <c r="E55" s="334"/>
      <c r="F55" s="334"/>
      <c r="G55" s="334"/>
      <c r="H55" s="335"/>
      <c r="I55" s="333" t="s">
        <v>226</v>
      </c>
      <c r="J55" s="334"/>
      <c r="K55" s="334"/>
      <c r="L55" s="334"/>
      <c r="M55" s="334"/>
      <c r="N55" s="334"/>
      <c r="O55" s="335"/>
    </row>
    <row r="56" spans="2:15" ht="12" x14ac:dyDescent="0.2">
      <c r="B56" s="336">
        <f t="shared" ref="B56:B61" si="2">C24</f>
        <v>0</v>
      </c>
      <c r="C56" s="337"/>
      <c r="D56" s="337"/>
      <c r="E56" s="337"/>
      <c r="F56" s="337"/>
      <c r="G56" s="337"/>
      <c r="H56" s="338"/>
      <c r="I56" s="336"/>
      <c r="J56" s="337"/>
      <c r="K56" s="337"/>
      <c r="L56" s="337"/>
      <c r="M56" s="337"/>
      <c r="N56" s="337"/>
      <c r="O56" s="338"/>
    </row>
    <row r="57" spans="2:15" ht="12" x14ac:dyDescent="0.2">
      <c r="B57" s="336">
        <f t="shared" si="2"/>
        <v>0</v>
      </c>
      <c r="C57" s="337"/>
      <c r="D57" s="337"/>
      <c r="E57" s="337"/>
      <c r="F57" s="337"/>
      <c r="G57" s="337"/>
      <c r="H57" s="338"/>
      <c r="I57" s="336"/>
      <c r="J57" s="337"/>
      <c r="K57" s="337"/>
      <c r="L57" s="337"/>
      <c r="M57" s="337"/>
      <c r="N57" s="337"/>
      <c r="O57" s="338"/>
    </row>
    <row r="58" spans="2:15" ht="12" x14ac:dyDescent="0.2">
      <c r="B58" s="336">
        <f t="shared" si="2"/>
        <v>0</v>
      </c>
      <c r="C58" s="337"/>
      <c r="D58" s="337"/>
      <c r="E58" s="337"/>
      <c r="F58" s="337"/>
      <c r="G58" s="337"/>
      <c r="H58" s="338"/>
      <c r="I58" s="336"/>
      <c r="J58" s="337"/>
      <c r="K58" s="337"/>
      <c r="L58" s="337"/>
      <c r="M58" s="337"/>
      <c r="N58" s="337"/>
      <c r="O58" s="338"/>
    </row>
    <row r="59" spans="2:15" ht="12" x14ac:dyDescent="0.2">
      <c r="B59" s="336">
        <f t="shared" si="2"/>
        <v>0</v>
      </c>
      <c r="C59" s="337"/>
      <c r="D59" s="337"/>
      <c r="E59" s="337"/>
      <c r="F59" s="337"/>
      <c r="G59" s="337"/>
      <c r="H59" s="338"/>
      <c r="I59" s="336"/>
      <c r="J59" s="337"/>
      <c r="K59" s="337"/>
      <c r="L59" s="337"/>
      <c r="M59" s="337"/>
      <c r="N59" s="337"/>
      <c r="O59" s="338"/>
    </row>
    <row r="60" spans="2:15" ht="12" x14ac:dyDescent="0.2">
      <c r="B60" s="336">
        <f t="shared" si="2"/>
        <v>0</v>
      </c>
      <c r="C60" s="337"/>
      <c r="D60" s="337"/>
      <c r="E60" s="337"/>
      <c r="F60" s="337"/>
      <c r="G60" s="337"/>
      <c r="H60" s="338"/>
      <c r="I60" s="336"/>
      <c r="J60" s="337"/>
      <c r="K60" s="337"/>
      <c r="L60" s="337"/>
      <c r="M60" s="337"/>
      <c r="N60" s="337"/>
      <c r="O60" s="338"/>
    </row>
    <row r="61" spans="2:15" ht="12.75" thickBot="1" x14ac:dyDescent="0.25">
      <c r="B61" s="348">
        <f t="shared" si="2"/>
        <v>0</v>
      </c>
      <c r="C61" s="349"/>
      <c r="D61" s="349"/>
      <c r="E61" s="349"/>
      <c r="F61" s="349"/>
      <c r="G61" s="349"/>
      <c r="H61" s="350"/>
      <c r="I61" s="348"/>
      <c r="J61" s="349"/>
      <c r="K61" s="349"/>
      <c r="L61" s="349"/>
      <c r="M61" s="349"/>
      <c r="N61" s="349"/>
      <c r="O61" s="350"/>
    </row>
    <row r="62" spans="2:15" ht="25.5" customHeight="1" thickBot="1" x14ac:dyDescent="0.25">
      <c r="B62" s="351" t="s">
        <v>205</v>
      </c>
      <c r="C62" s="352"/>
      <c r="D62" s="352"/>
      <c r="E62" s="352"/>
      <c r="F62" s="352"/>
      <c r="G62" s="352"/>
      <c r="H62" s="352"/>
      <c r="I62" s="352"/>
      <c r="J62" s="352"/>
      <c r="K62" s="352"/>
      <c r="L62" s="352"/>
      <c r="M62" s="352"/>
      <c r="N62" s="352"/>
      <c r="O62" s="353"/>
    </row>
    <row r="63" spans="2:15" ht="15.75" thickBot="1" x14ac:dyDescent="0.25">
      <c r="B63" s="366" t="s">
        <v>38</v>
      </c>
      <c r="C63" s="367"/>
      <c r="D63" s="367"/>
      <c r="E63" s="367"/>
      <c r="F63" s="367"/>
      <c r="G63" s="367"/>
      <c r="H63" s="367"/>
      <c r="I63" s="367"/>
      <c r="J63" s="367"/>
      <c r="K63" s="367"/>
      <c r="L63" s="367"/>
      <c r="M63" s="367"/>
      <c r="N63" s="367"/>
      <c r="O63" s="368"/>
    </row>
    <row r="64" spans="2:15" ht="12.75" hidden="1" thickBot="1" x14ac:dyDescent="0.25">
      <c r="B64" s="93"/>
      <c r="C64" s="75"/>
      <c r="D64" s="75"/>
      <c r="E64" s="75"/>
      <c r="F64" s="75"/>
      <c r="G64" s="75"/>
      <c r="H64" s="75"/>
      <c r="I64" s="75"/>
      <c r="J64" s="75"/>
      <c r="K64" s="75"/>
      <c r="L64" s="75"/>
      <c r="M64" s="75"/>
      <c r="N64" s="75"/>
      <c r="O64" s="94"/>
    </row>
    <row r="65" spans="2:15" ht="26.25" customHeight="1" thickBot="1" x14ac:dyDescent="0.25">
      <c r="B65" s="281" t="s">
        <v>39</v>
      </c>
      <c r="C65" s="282"/>
      <c r="D65" s="282"/>
      <c r="E65" s="282"/>
      <c r="F65" s="282"/>
      <c r="G65" s="282"/>
      <c r="H65" s="283"/>
      <c r="I65" s="345" t="s">
        <v>40</v>
      </c>
      <c r="J65" s="346"/>
      <c r="K65" s="346"/>
      <c r="L65" s="346"/>
      <c r="M65" s="346"/>
      <c r="N65" s="346"/>
      <c r="O65" s="347"/>
    </row>
    <row r="66" spans="2:15" ht="13.5" thickBot="1" x14ac:dyDescent="0.25">
      <c r="B66" s="375" t="s">
        <v>210</v>
      </c>
      <c r="C66" s="376"/>
      <c r="D66" s="376"/>
      <c r="E66" s="376"/>
      <c r="F66" s="376"/>
      <c r="G66" s="376"/>
      <c r="H66" s="377"/>
      <c r="I66" s="375" t="s">
        <v>211</v>
      </c>
      <c r="J66" s="376"/>
      <c r="K66" s="376"/>
      <c r="L66" s="376"/>
      <c r="M66" s="376"/>
      <c r="N66" s="376"/>
      <c r="O66" s="377"/>
    </row>
    <row r="67" spans="2:15" ht="15.75" thickBot="1" x14ac:dyDescent="0.25">
      <c r="B67" s="366" t="s">
        <v>41</v>
      </c>
      <c r="C67" s="367"/>
      <c r="D67" s="367"/>
      <c r="E67" s="367"/>
      <c r="F67" s="367"/>
      <c r="G67" s="367"/>
      <c r="H67" s="367"/>
      <c r="I67" s="367"/>
      <c r="J67" s="367"/>
      <c r="K67" s="367"/>
      <c r="L67" s="367"/>
      <c r="M67" s="367"/>
      <c r="N67" s="367"/>
      <c r="O67" s="368"/>
    </row>
    <row r="68" spans="2:15" ht="12.75" hidden="1" thickBot="1" x14ac:dyDescent="0.25">
      <c r="B68" s="93"/>
      <c r="C68" s="75"/>
      <c r="D68" s="75"/>
      <c r="E68" s="75"/>
      <c r="F68" s="75"/>
      <c r="G68" s="75"/>
      <c r="H68" s="75"/>
      <c r="I68" s="75"/>
      <c r="J68" s="75"/>
      <c r="K68" s="75"/>
      <c r="L68" s="75"/>
      <c r="M68" s="75"/>
      <c r="N68" s="75"/>
      <c r="O68" s="94"/>
    </row>
    <row r="69" spans="2:15" ht="12.75" thickBot="1" x14ac:dyDescent="0.25">
      <c r="B69" s="342" t="s">
        <v>42</v>
      </c>
      <c r="C69" s="343"/>
      <c r="D69" s="343"/>
      <c r="E69" s="343"/>
      <c r="F69" s="343"/>
      <c r="G69" s="343"/>
      <c r="H69" s="344"/>
      <c r="I69" s="342" t="s">
        <v>43</v>
      </c>
      <c r="J69" s="343"/>
      <c r="K69" s="343"/>
      <c r="L69" s="343"/>
      <c r="M69" s="343"/>
      <c r="N69" s="343"/>
      <c r="O69" s="344"/>
    </row>
    <row r="70" spans="2:15" ht="12.75" x14ac:dyDescent="0.2">
      <c r="B70" s="369" t="s">
        <v>44</v>
      </c>
      <c r="C70" s="370"/>
      <c r="D70" s="370"/>
      <c r="E70" s="370"/>
      <c r="F70" s="370"/>
      <c r="G70" s="370"/>
      <c r="H70" s="371"/>
      <c r="I70" s="372" t="s">
        <v>212</v>
      </c>
      <c r="J70" s="373"/>
      <c r="K70" s="373"/>
      <c r="L70" s="373"/>
      <c r="M70" s="373"/>
      <c r="N70" s="373"/>
      <c r="O70" s="374"/>
    </row>
    <row r="71" spans="2:15" ht="15" customHeight="1" x14ac:dyDescent="0.2">
      <c r="B71" s="360" t="s">
        <v>45</v>
      </c>
      <c r="C71" s="361"/>
      <c r="D71" s="361"/>
      <c r="E71" s="361"/>
      <c r="F71" s="361"/>
      <c r="G71" s="361"/>
      <c r="H71" s="362"/>
      <c r="I71" s="357" t="s">
        <v>213</v>
      </c>
      <c r="J71" s="358"/>
      <c r="K71" s="358"/>
      <c r="L71" s="358"/>
      <c r="M71" s="358"/>
      <c r="N71" s="358"/>
      <c r="O71" s="359"/>
    </row>
    <row r="72" spans="2:15" ht="15.75" customHeight="1" thickBot="1" x14ac:dyDescent="0.25">
      <c r="B72" s="363"/>
      <c r="C72" s="364"/>
      <c r="D72" s="364"/>
      <c r="E72" s="364"/>
      <c r="F72" s="364"/>
      <c r="G72" s="364"/>
      <c r="H72" s="365"/>
      <c r="I72" s="354"/>
      <c r="J72" s="355"/>
      <c r="K72" s="355"/>
      <c r="L72" s="355"/>
      <c r="M72" s="355"/>
      <c r="N72" s="355"/>
      <c r="O72" s="356"/>
    </row>
  </sheetData>
  <mergeCells count="103">
    <mergeCell ref="I72:O72"/>
    <mergeCell ref="I71:O71"/>
    <mergeCell ref="B71:H72"/>
    <mergeCell ref="B67:O67"/>
    <mergeCell ref="B69:H69"/>
    <mergeCell ref="I69:O69"/>
    <mergeCell ref="B70:H70"/>
    <mergeCell ref="I70:O70"/>
    <mergeCell ref="B63:O63"/>
    <mergeCell ref="B66:H66"/>
    <mergeCell ref="I66:O66"/>
    <mergeCell ref="B65:H65"/>
    <mergeCell ref="I65:O65"/>
    <mergeCell ref="B61:H61"/>
    <mergeCell ref="I61:O61"/>
    <mergeCell ref="B62:O62"/>
    <mergeCell ref="B58:H58"/>
    <mergeCell ref="I58:O58"/>
    <mergeCell ref="B59:H59"/>
    <mergeCell ref="I59:O59"/>
    <mergeCell ref="B60:H60"/>
    <mergeCell ref="I60:O60"/>
    <mergeCell ref="B55:H55"/>
    <mergeCell ref="I55:O55"/>
    <mergeCell ref="B56:H56"/>
    <mergeCell ref="I56:O56"/>
    <mergeCell ref="B57:H57"/>
    <mergeCell ref="I57:O57"/>
    <mergeCell ref="B52:O52"/>
    <mergeCell ref="B54:H54"/>
    <mergeCell ref="I54:O54"/>
    <mergeCell ref="C48:I48"/>
    <mergeCell ref="C49:I49"/>
    <mergeCell ref="C50:I50"/>
    <mergeCell ref="J48:O48"/>
    <mergeCell ref="J49:O49"/>
    <mergeCell ref="J50:O50"/>
    <mergeCell ref="C45:I45"/>
    <mergeCell ref="C46:I46"/>
    <mergeCell ref="C47:I47"/>
    <mergeCell ref="J45:O45"/>
    <mergeCell ref="J46:O46"/>
    <mergeCell ref="J47:O47"/>
    <mergeCell ref="B41:O41"/>
    <mergeCell ref="J43:O43"/>
    <mergeCell ref="B43:I43"/>
    <mergeCell ref="C44:I44"/>
    <mergeCell ref="J44:O44"/>
    <mergeCell ref="B6:O6"/>
    <mergeCell ref="B2:D2"/>
    <mergeCell ref="E2:L2"/>
    <mergeCell ref="M2:O2"/>
    <mergeCell ref="B3:O3"/>
    <mergeCell ref="B4:O4"/>
    <mergeCell ref="B19:O19"/>
    <mergeCell ref="C8:H8"/>
    <mergeCell ref="J8:O8"/>
    <mergeCell ref="C9:H9"/>
    <mergeCell ref="C10:D10"/>
    <mergeCell ref="B11:C11"/>
    <mergeCell ref="D11:F11"/>
    <mergeCell ref="I11:O13"/>
    <mergeCell ref="B12:C12"/>
    <mergeCell ref="D12:H12"/>
    <mergeCell ref="B13:C13"/>
    <mergeCell ref="B14:O14"/>
    <mergeCell ref="B15:O15"/>
    <mergeCell ref="B17:O17"/>
    <mergeCell ref="B18:O18"/>
    <mergeCell ref="D13:F13"/>
    <mergeCell ref="B20:O20"/>
    <mergeCell ref="B21:O21"/>
    <mergeCell ref="C22:E22"/>
    <mergeCell ref="F22:J22"/>
    <mergeCell ref="C23:E23"/>
    <mergeCell ref="F23:J23"/>
    <mergeCell ref="C24:E24"/>
    <mergeCell ref="F24:J24"/>
    <mergeCell ref="C25:E25"/>
    <mergeCell ref="F25:J25"/>
    <mergeCell ref="C26:E26"/>
    <mergeCell ref="F26:J26"/>
    <mergeCell ref="B34:H34"/>
    <mergeCell ref="I34:O34"/>
    <mergeCell ref="C27:E27"/>
    <mergeCell ref="F27:J27"/>
    <mergeCell ref="C28:E28"/>
    <mergeCell ref="F28:J28"/>
    <mergeCell ref="C29:E29"/>
    <mergeCell ref="F29:J29"/>
    <mergeCell ref="B30:O30"/>
    <mergeCell ref="B31:O31"/>
    <mergeCell ref="B32:O32"/>
    <mergeCell ref="C38:H38"/>
    <mergeCell ref="C39:H39"/>
    <mergeCell ref="K39:L39"/>
    <mergeCell ref="M39:O39"/>
    <mergeCell ref="B35:H35"/>
    <mergeCell ref="I35:O35"/>
    <mergeCell ref="B36:H36"/>
    <mergeCell ref="I36:O36"/>
    <mergeCell ref="C37:H37"/>
    <mergeCell ref="J37:O37"/>
  </mergeCells>
  <pageMargins left="0.70866141732283472" right="0.31496062992125984" top="0.74803149606299213" bottom="0.74803149606299213" header="0.31496062992125984" footer="0.31496062992125984"/>
  <pageSetup paperSize="9" scale="70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'Base de Datos'!$C$4:$C$6</xm:f>
          </x14:formula1>
          <xm:sqref>C10:D10</xm:sqref>
        </x14:dataValidation>
        <x14:dataValidation type="list" allowBlank="1" showInputMessage="1" showErrorMessage="1">
          <x14:formula1>
            <xm:f>'Base de Datos'!$D$4:$D$10</xm:f>
          </x14:formula1>
          <xm:sqref>D12:H12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view="pageBreakPreview" topLeftCell="B27" zoomScaleNormal="100" zoomScaleSheetLayoutView="100" workbookViewId="0">
      <selection activeCell="H33" sqref="H33:J33"/>
    </sheetView>
  </sheetViews>
  <sheetFormatPr baseColWidth="10" defaultColWidth="11.42578125" defaultRowHeight="15" x14ac:dyDescent="0.25"/>
  <cols>
    <col min="1" max="1" width="0" hidden="1" customWidth="1"/>
    <col min="2" max="2" width="10.42578125" customWidth="1"/>
    <col min="3" max="3" width="10.140625" customWidth="1"/>
    <col min="4" max="6" width="6.28515625" customWidth="1"/>
    <col min="7" max="7" width="8.42578125" customWidth="1"/>
    <col min="8" max="8" width="13.42578125" customWidth="1"/>
    <col min="9" max="9" width="16.5703125" customWidth="1"/>
    <col min="10" max="10" width="12" customWidth="1"/>
    <col min="11" max="11" width="5.7109375" customWidth="1"/>
    <col min="12" max="12" width="22.140625" customWidth="1"/>
    <col min="13" max="14" width="5.7109375" customWidth="1"/>
    <col min="15" max="15" width="6.7109375" customWidth="1"/>
  </cols>
  <sheetData>
    <row r="1" spans="1:15" ht="15.75" hidden="1" thickBot="1" x14ac:dyDescent="0.3">
      <c r="A1" s="1"/>
      <c r="B1" s="2"/>
      <c r="C1" s="2"/>
      <c r="D1" s="2"/>
      <c r="E1" s="2"/>
      <c r="F1" s="2"/>
      <c r="G1" s="1"/>
      <c r="H1" s="1"/>
      <c r="I1" s="1"/>
      <c r="J1" s="1"/>
      <c r="K1" s="1"/>
      <c r="L1" s="1"/>
      <c r="M1" s="1"/>
      <c r="N1" s="1"/>
      <c r="O1" s="1"/>
    </row>
    <row r="2" spans="1:15" ht="66" customHeight="1" thickBot="1" x14ac:dyDescent="0.3">
      <c r="A2" s="1"/>
      <c r="B2" s="423"/>
      <c r="C2" s="424"/>
      <c r="D2" s="424"/>
      <c r="E2" s="292" t="s">
        <v>174</v>
      </c>
      <c r="F2" s="293"/>
      <c r="G2" s="293"/>
      <c r="H2" s="293"/>
      <c r="I2" s="293"/>
      <c r="J2" s="293"/>
      <c r="K2" s="293"/>
      <c r="L2" s="293"/>
      <c r="M2" s="424"/>
      <c r="N2" s="424"/>
      <c r="O2" s="425"/>
    </row>
    <row r="3" spans="1:15" ht="15.75" thickBot="1" x14ac:dyDescent="0.3">
      <c r="A3" s="1"/>
      <c r="B3" s="411" t="s">
        <v>46</v>
      </c>
      <c r="C3" s="412"/>
      <c r="D3" s="412"/>
      <c r="E3" s="412"/>
      <c r="F3" s="412"/>
      <c r="G3" s="412"/>
      <c r="H3" s="412"/>
      <c r="I3" s="412"/>
      <c r="J3" s="412"/>
      <c r="K3" s="412"/>
      <c r="L3" s="412"/>
      <c r="M3" s="412"/>
      <c r="N3" s="412"/>
      <c r="O3" s="413"/>
    </row>
    <row r="4" spans="1:15" ht="15.75" hidden="1" thickBot="1" x14ac:dyDescent="0.3">
      <c r="A4" s="1"/>
      <c r="B4" s="99"/>
      <c r="C4" s="18"/>
      <c r="D4" s="18"/>
      <c r="E4" s="18"/>
      <c r="F4" s="18"/>
      <c r="G4" s="18"/>
      <c r="H4" s="18"/>
      <c r="I4" s="19"/>
      <c r="J4" s="19"/>
      <c r="K4" s="19"/>
      <c r="L4" s="19"/>
      <c r="M4" s="19"/>
      <c r="N4" s="19"/>
      <c r="O4" s="100"/>
    </row>
    <row r="5" spans="1:15" ht="15.75" thickBot="1" x14ac:dyDescent="0.3">
      <c r="A5" s="1"/>
      <c r="B5" s="426" t="s">
        <v>47</v>
      </c>
      <c r="C5" s="427"/>
      <c r="D5" s="427"/>
      <c r="E5" s="427"/>
      <c r="F5" s="427"/>
      <c r="G5" s="428"/>
      <c r="H5" s="426" t="s">
        <v>48</v>
      </c>
      <c r="I5" s="427"/>
      <c r="J5" s="427"/>
      <c r="K5" s="427"/>
      <c r="L5" s="428"/>
      <c r="M5" s="345" t="s">
        <v>49</v>
      </c>
      <c r="N5" s="346"/>
      <c r="O5" s="347"/>
    </row>
    <row r="6" spans="1:15" ht="15.75" thickBot="1" x14ac:dyDescent="0.3">
      <c r="A6" s="1"/>
      <c r="B6" s="429"/>
      <c r="C6" s="430"/>
      <c r="D6" s="430"/>
      <c r="E6" s="430"/>
      <c r="F6" s="430"/>
      <c r="G6" s="431"/>
      <c r="H6" s="429"/>
      <c r="I6" s="430"/>
      <c r="J6" s="430"/>
      <c r="K6" s="430"/>
      <c r="L6" s="431"/>
      <c r="M6" s="172" t="s">
        <v>50</v>
      </c>
      <c r="N6" s="172" t="s">
        <v>51</v>
      </c>
      <c r="O6" s="173" t="s">
        <v>52</v>
      </c>
    </row>
    <row r="7" spans="1:15" ht="27.75" customHeight="1" x14ac:dyDescent="0.25">
      <c r="A7" s="1"/>
      <c r="B7" s="432" t="s">
        <v>218</v>
      </c>
      <c r="C7" s="432"/>
      <c r="D7" s="432"/>
      <c r="E7" s="432"/>
      <c r="F7" s="432"/>
      <c r="G7" s="433"/>
      <c r="H7" s="434" t="s">
        <v>219</v>
      </c>
      <c r="I7" s="435"/>
      <c r="J7" s="435"/>
      <c r="K7" s="435"/>
      <c r="L7" s="436"/>
      <c r="M7" s="20"/>
      <c r="N7" s="20" t="s">
        <v>204</v>
      </c>
      <c r="O7" s="20"/>
    </row>
    <row r="8" spans="1:15" ht="26.25" customHeight="1" x14ac:dyDescent="0.25">
      <c r="A8" s="1"/>
      <c r="B8" s="440" t="s">
        <v>216</v>
      </c>
      <c r="C8" s="440"/>
      <c r="D8" s="440"/>
      <c r="E8" s="440"/>
      <c r="F8" s="440"/>
      <c r="G8" s="441"/>
      <c r="H8" s="387" t="s">
        <v>217</v>
      </c>
      <c r="I8" s="388"/>
      <c r="J8" s="388"/>
      <c r="K8" s="388"/>
      <c r="L8" s="389"/>
      <c r="M8" s="21"/>
      <c r="N8" s="21" t="s">
        <v>204</v>
      </c>
      <c r="O8" s="21"/>
    </row>
    <row r="9" spans="1:15" ht="28.5" customHeight="1" x14ac:dyDescent="0.25">
      <c r="A9" s="1"/>
      <c r="B9" s="440" t="s">
        <v>214</v>
      </c>
      <c r="C9" s="440"/>
      <c r="D9" s="440"/>
      <c r="E9" s="440"/>
      <c r="F9" s="440"/>
      <c r="G9" s="441"/>
      <c r="H9" s="387" t="s">
        <v>215</v>
      </c>
      <c r="I9" s="388"/>
      <c r="J9" s="388"/>
      <c r="K9" s="388"/>
      <c r="L9" s="389"/>
      <c r="M9" s="21"/>
      <c r="N9" s="22" t="s">
        <v>204</v>
      </c>
      <c r="O9" s="21"/>
    </row>
    <row r="10" spans="1:15" ht="26.25" customHeight="1" thickBot="1" x14ac:dyDescent="0.3">
      <c r="A10" s="1"/>
      <c r="B10" s="399"/>
      <c r="C10" s="400"/>
      <c r="D10" s="400"/>
      <c r="E10" s="400"/>
      <c r="F10" s="400"/>
      <c r="G10" s="401"/>
      <c r="H10" s="402"/>
      <c r="I10" s="403"/>
      <c r="J10" s="403"/>
      <c r="K10" s="403"/>
      <c r="L10" s="404"/>
      <c r="M10" s="23"/>
      <c r="N10" s="24"/>
      <c r="O10" s="25"/>
    </row>
    <row r="11" spans="1:15" ht="18.75" customHeight="1" x14ac:dyDescent="0.25">
      <c r="A11" s="1"/>
      <c r="B11" s="405" t="s">
        <v>185</v>
      </c>
      <c r="C11" s="406"/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7"/>
    </row>
    <row r="12" spans="1:15" ht="21" hidden="1" customHeight="1" thickBot="1" x14ac:dyDescent="0.3">
      <c r="A12" s="1"/>
      <c r="B12" s="437"/>
      <c r="C12" s="438"/>
      <c r="D12" s="438"/>
      <c r="E12" s="438"/>
      <c r="F12" s="438"/>
      <c r="G12" s="438"/>
      <c r="H12" s="438"/>
      <c r="I12" s="438"/>
      <c r="J12" s="438"/>
      <c r="K12" s="438"/>
      <c r="L12" s="438"/>
      <c r="M12" s="438"/>
      <c r="N12" s="438"/>
      <c r="O12" s="439"/>
    </row>
    <row r="13" spans="1:15" s="77" customFormat="1" ht="15.75" thickBot="1" x14ac:dyDescent="0.3">
      <c r="A13" s="1"/>
      <c r="B13" s="411" t="s">
        <v>53</v>
      </c>
      <c r="C13" s="412"/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3"/>
    </row>
    <row r="14" spans="1:15" ht="15.75" hidden="1" thickBot="1" x14ac:dyDescent="0.3">
      <c r="B14" s="93"/>
      <c r="C14" s="75"/>
      <c r="D14" s="75"/>
      <c r="E14" s="75"/>
      <c r="F14" s="75"/>
      <c r="G14" s="26"/>
      <c r="H14" s="26"/>
      <c r="I14" s="26"/>
      <c r="J14" s="26"/>
      <c r="K14" s="26"/>
      <c r="L14" s="26"/>
      <c r="M14" s="26"/>
      <c r="N14" s="26"/>
      <c r="O14" s="101"/>
    </row>
    <row r="15" spans="1:15" ht="15.75" thickBot="1" x14ac:dyDescent="0.3">
      <c r="B15" s="426" t="s">
        <v>47</v>
      </c>
      <c r="C15" s="427"/>
      <c r="D15" s="427"/>
      <c r="E15" s="427"/>
      <c r="F15" s="427"/>
      <c r="G15" s="428"/>
      <c r="H15" s="426" t="s">
        <v>48</v>
      </c>
      <c r="I15" s="427"/>
      <c r="J15" s="427"/>
      <c r="K15" s="427"/>
      <c r="L15" s="428"/>
      <c r="M15" s="345" t="s">
        <v>49</v>
      </c>
      <c r="N15" s="346"/>
      <c r="O15" s="347"/>
    </row>
    <row r="16" spans="1:15" ht="15.75" thickBot="1" x14ac:dyDescent="0.3">
      <c r="B16" s="429"/>
      <c r="C16" s="430"/>
      <c r="D16" s="430"/>
      <c r="E16" s="430"/>
      <c r="F16" s="430"/>
      <c r="G16" s="431"/>
      <c r="H16" s="429"/>
      <c r="I16" s="430"/>
      <c r="J16" s="430"/>
      <c r="K16" s="430"/>
      <c r="L16" s="431"/>
      <c r="M16" s="172" t="s">
        <v>50</v>
      </c>
      <c r="N16" s="172" t="s">
        <v>51</v>
      </c>
      <c r="O16" s="173" t="s">
        <v>52</v>
      </c>
    </row>
    <row r="17" spans="2:15" ht="27" customHeight="1" x14ac:dyDescent="0.25">
      <c r="B17" s="378" t="s">
        <v>220</v>
      </c>
      <c r="C17" s="379"/>
      <c r="D17" s="379"/>
      <c r="E17" s="379"/>
      <c r="F17" s="379"/>
      <c r="G17" s="380"/>
      <c r="H17" s="381" t="s">
        <v>221</v>
      </c>
      <c r="I17" s="382"/>
      <c r="J17" s="382"/>
      <c r="K17" s="382"/>
      <c r="L17" s="383"/>
      <c r="M17" s="20"/>
      <c r="N17" s="20" t="s">
        <v>204</v>
      </c>
      <c r="O17" s="27"/>
    </row>
    <row r="18" spans="2:15" ht="26.25" customHeight="1" x14ac:dyDescent="0.25">
      <c r="B18" s="384" t="s">
        <v>222</v>
      </c>
      <c r="C18" s="385"/>
      <c r="D18" s="385"/>
      <c r="E18" s="385"/>
      <c r="F18" s="385"/>
      <c r="G18" s="386"/>
      <c r="H18" s="387" t="s">
        <v>223</v>
      </c>
      <c r="I18" s="388"/>
      <c r="J18" s="388"/>
      <c r="K18" s="388"/>
      <c r="L18" s="389"/>
      <c r="M18" s="21"/>
      <c r="N18" s="21" t="s">
        <v>204</v>
      </c>
      <c r="O18" s="28"/>
    </row>
    <row r="19" spans="2:15" ht="28.5" customHeight="1" x14ac:dyDescent="0.25">
      <c r="B19" s="396"/>
      <c r="C19" s="397"/>
      <c r="D19" s="397"/>
      <c r="E19" s="397"/>
      <c r="F19" s="397"/>
      <c r="G19" s="398"/>
      <c r="H19" s="324"/>
      <c r="I19" s="325"/>
      <c r="J19" s="325"/>
      <c r="K19" s="325"/>
      <c r="L19" s="326"/>
      <c r="M19" s="28"/>
      <c r="N19" s="28"/>
      <c r="O19" s="28"/>
    </row>
    <row r="20" spans="2:15" ht="27.75" customHeight="1" thickBot="1" x14ac:dyDescent="0.3">
      <c r="B20" s="399"/>
      <c r="C20" s="400"/>
      <c r="D20" s="400"/>
      <c r="E20" s="400"/>
      <c r="F20" s="400"/>
      <c r="G20" s="401"/>
      <c r="H20" s="402"/>
      <c r="I20" s="403"/>
      <c r="J20" s="403"/>
      <c r="K20" s="403"/>
      <c r="L20" s="404"/>
      <c r="M20" s="24"/>
      <c r="N20" s="24"/>
      <c r="O20" s="24"/>
    </row>
    <row r="21" spans="2:15" ht="19.5" customHeight="1" x14ac:dyDescent="0.25">
      <c r="B21" s="405" t="s">
        <v>186</v>
      </c>
      <c r="C21" s="406"/>
      <c r="D21" s="406"/>
      <c r="E21" s="406"/>
      <c r="F21" s="406"/>
      <c r="G21" s="406"/>
      <c r="H21" s="406"/>
      <c r="I21" s="406"/>
      <c r="J21" s="406"/>
      <c r="K21" s="406"/>
      <c r="L21" s="406"/>
      <c r="M21" s="406"/>
      <c r="N21" s="406"/>
      <c r="O21" s="407"/>
    </row>
    <row r="22" spans="2:15" hidden="1" x14ac:dyDescent="0.25">
      <c r="B22" s="408"/>
      <c r="C22" s="409"/>
      <c r="D22" s="409"/>
      <c r="E22" s="409"/>
      <c r="F22" s="409"/>
      <c r="G22" s="409"/>
      <c r="H22" s="409"/>
      <c r="I22" s="409"/>
      <c r="J22" s="409"/>
      <c r="K22" s="409"/>
      <c r="L22" s="409"/>
      <c r="M22" s="409"/>
      <c r="N22" s="409"/>
      <c r="O22" s="410"/>
    </row>
    <row r="23" spans="2:15" hidden="1" x14ac:dyDescent="0.25">
      <c r="B23" s="93"/>
      <c r="C23" s="75"/>
      <c r="D23" s="75"/>
      <c r="E23" s="75"/>
      <c r="F23" s="75"/>
      <c r="G23" s="26"/>
      <c r="H23" s="26"/>
      <c r="I23" s="26"/>
      <c r="J23" s="26"/>
      <c r="K23" s="26"/>
      <c r="L23" s="26"/>
      <c r="M23" s="26"/>
      <c r="N23" s="26"/>
      <c r="O23" s="101"/>
    </row>
    <row r="24" spans="2:15" ht="15.75" thickBot="1" x14ac:dyDescent="0.3">
      <c r="B24" s="411" t="s">
        <v>54</v>
      </c>
      <c r="C24" s="412"/>
      <c r="D24" s="412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3"/>
    </row>
    <row r="25" spans="2:15" ht="15.75" hidden="1" thickBot="1" x14ac:dyDescent="0.3">
      <c r="B25" s="153"/>
      <c r="C25" s="154"/>
      <c r="D25" s="154"/>
      <c r="E25" s="154"/>
      <c r="F25" s="154"/>
      <c r="G25" s="155"/>
      <c r="H25" s="155"/>
      <c r="I25" s="155"/>
      <c r="J25" s="155"/>
      <c r="K25" s="155"/>
      <c r="L25" s="155"/>
      <c r="M25" s="155"/>
      <c r="N25" s="155"/>
      <c r="O25" s="156"/>
    </row>
    <row r="26" spans="2:15" ht="15.75" thickBot="1" x14ac:dyDescent="0.3">
      <c r="B26" s="414" t="s">
        <v>55</v>
      </c>
      <c r="C26" s="415"/>
      <c r="D26" s="415"/>
      <c r="E26" s="415"/>
      <c r="F26" s="415"/>
      <c r="G26" s="416"/>
      <c r="H26" s="414" t="s">
        <v>56</v>
      </c>
      <c r="I26" s="415"/>
      <c r="J26" s="416"/>
      <c r="K26" s="414" t="s">
        <v>57</v>
      </c>
      <c r="L26" s="415"/>
      <c r="M26" s="415"/>
      <c r="N26" s="415"/>
      <c r="O26" s="416"/>
    </row>
    <row r="27" spans="2:15" ht="15.75" thickBot="1" x14ac:dyDescent="0.3">
      <c r="B27" s="417" t="s">
        <v>58</v>
      </c>
      <c r="C27" s="418"/>
      <c r="D27" s="418"/>
      <c r="E27" s="418"/>
      <c r="F27" s="418"/>
      <c r="G27" s="419"/>
      <c r="H27" s="342"/>
      <c r="I27" s="343"/>
      <c r="J27" s="344"/>
      <c r="K27" s="342"/>
      <c r="L27" s="343"/>
      <c r="M27" s="343"/>
      <c r="N27" s="343"/>
      <c r="O27" s="344"/>
    </row>
    <row r="28" spans="2:15" x14ac:dyDescent="0.25">
      <c r="B28" s="333" t="str">
        <f>'Descripcion 1'!I55</f>
        <v>Métodos de servicios jurídicos laborales</v>
      </c>
      <c r="C28" s="334"/>
      <c r="D28" s="334"/>
      <c r="E28" s="334"/>
      <c r="F28" s="334"/>
      <c r="G28" s="335"/>
      <c r="H28" s="390" t="s">
        <v>224</v>
      </c>
      <c r="I28" s="391"/>
      <c r="J28" s="392"/>
      <c r="K28" s="390"/>
      <c r="L28" s="391"/>
      <c r="M28" s="391"/>
      <c r="N28" s="391"/>
      <c r="O28" s="392"/>
    </row>
    <row r="29" spans="2:15" x14ac:dyDescent="0.25">
      <c r="B29" s="336">
        <f>'Descripcion 1'!I56</f>
        <v>0</v>
      </c>
      <c r="C29" s="337"/>
      <c r="D29" s="337"/>
      <c r="E29" s="337"/>
      <c r="F29" s="337"/>
      <c r="G29" s="338"/>
      <c r="H29" s="393"/>
      <c r="I29" s="394"/>
      <c r="J29" s="395"/>
      <c r="K29" s="393"/>
      <c r="L29" s="394"/>
      <c r="M29" s="394"/>
      <c r="N29" s="394"/>
      <c r="O29" s="395"/>
    </row>
    <row r="30" spans="2:15" x14ac:dyDescent="0.25">
      <c r="B30" s="336">
        <f>'Descripcion 1'!I57</f>
        <v>0</v>
      </c>
      <c r="C30" s="337"/>
      <c r="D30" s="337"/>
      <c r="E30" s="337"/>
      <c r="F30" s="337"/>
      <c r="G30" s="338"/>
      <c r="H30" s="393"/>
      <c r="I30" s="394"/>
      <c r="J30" s="395"/>
      <c r="K30" s="393"/>
      <c r="L30" s="394"/>
      <c r="M30" s="394"/>
      <c r="N30" s="394"/>
      <c r="O30" s="395"/>
    </row>
    <row r="31" spans="2:15" x14ac:dyDescent="0.25">
      <c r="B31" s="336">
        <f>'Descripcion 1'!I58</f>
        <v>0</v>
      </c>
      <c r="C31" s="337"/>
      <c r="D31" s="337"/>
      <c r="E31" s="337"/>
      <c r="F31" s="337"/>
      <c r="G31" s="338"/>
      <c r="H31" s="393"/>
      <c r="I31" s="394"/>
      <c r="J31" s="395"/>
      <c r="K31" s="393"/>
      <c r="L31" s="394"/>
      <c r="M31" s="394"/>
      <c r="N31" s="394"/>
      <c r="O31" s="395"/>
    </row>
    <row r="32" spans="2:15" x14ac:dyDescent="0.25">
      <c r="B32" s="442">
        <f>'Descripcion 1'!I59</f>
        <v>0</v>
      </c>
      <c r="C32" s="443"/>
      <c r="D32" s="443"/>
      <c r="E32" s="443"/>
      <c r="F32" s="443"/>
      <c r="G32" s="444"/>
      <c r="H32" s="445"/>
      <c r="I32" s="446"/>
      <c r="J32" s="447"/>
      <c r="K32" s="445"/>
      <c r="L32" s="446"/>
      <c r="M32" s="446"/>
      <c r="N32" s="446"/>
      <c r="O32" s="447"/>
    </row>
    <row r="33" spans="2:15" x14ac:dyDescent="0.25">
      <c r="B33" s="336">
        <f>'Descripcion 1'!I60</f>
        <v>0</v>
      </c>
      <c r="C33" s="337"/>
      <c r="D33" s="337"/>
      <c r="E33" s="337"/>
      <c r="F33" s="337"/>
      <c r="G33" s="338"/>
      <c r="H33" s="393"/>
      <c r="I33" s="394"/>
      <c r="J33" s="395"/>
      <c r="K33" s="393"/>
      <c r="L33" s="394"/>
      <c r="M33" s="394"/>
      <c r="N33" s="394"/>
      <c r="O33" s="395"/>
    </row>
    <row r="34" spans="2:15" ht="15.75" thickBot="1" x14ac:dyDescent="0.3">
      <c r="B34" s="336">
        <f>'Descripcion 1'!I61</f>
        <v>0</v>
      </c>
      <c r="C34" s="337"/>
      <c r="D34" s="337"/>
      <c r="E34" s="337"/>
      <c r="F34" s="337"/>
      <c r="G34" s="338"/>
      <c r="H34" s="393"/>
      <c r="I34" s="394"/>
      <c r="J34" s="395"/>
      <c r="K34" s="393"/>
      <c r="L34" s="394"/>
      <c r="M34" s="394"/>
      <c r="N34" s="394"/>
      <c r="O34" s="395"/>
    </row>
    <row r="35" spans="2:15" ht="15.75" thickBot="1" x14ac:dyDescent="0.3">
      <c r="B35" s="417" t="s">
        <v>59</v>
      </c>
      <c r="C35" s="418"/>
      <c r="D35" s="418"/>
      <c r="E35" s="418"/>
      <c r="F35" s="418"/>
      <c r="G35" s="419"/>
      <c r="H35" s="420"/>
      <c r="I35" s="421"/>
      <c r="J35" s="422"/>
      <c r="K35" s="420"/>
      <c r="L35" s="421"/>
      <c r="M35" s="421"/>
      <c r="N35" s="421"/>
      <c r="O35" s="422"/>
    </row>
    <row r="36" spans="2:15" ht="15.75" thickBot="1" x14ac:dyDescent="0.3">
      <c r="B36" s="448" t="str">
        <f>'Descripcion 1'!I66</f>
        <v>Jurisprudencia y afines</v>
      </c>
      <c r="C36" s="449"/>
      <c r="D36" s="449"/>
      <c r="E36" s="449"/>
      <c r="F36" s="449"/>
      <c r="G36" s="450"/>
      <c r="H36" s="451" t="s">
        <v>224</v>
      </c>
      <c r="I36" s="452"/>
      <c r="J36" s="453"/>
      <c r="K36" s="451"/>
      <c r="L36" s="452"/>
      <c r="M36" s="452"/>
      <c r="N36" s="452"/>
      <c r="O36" s="453"/>
    </row>
    <row r="37" spans="2:15" ht="15.75" thickBot="1" x14ac:dyDescent="0.3">
      <c r="B37" s="417" t="s">
        <v>60</v>
      </c>
      <c r="C37" s="418"/>
      <c r="D37" s="418"/>
      <c r="E37" s="418"/>
      <c r="F37" s="418"/>
      <c r="G37" s="419"/>
      <c r="H37" s="420"/>
      <c r="I37" s="421"/>
      <c r="J37" s="422"/>
      <c r="K37" s="420"/>
      <c r="L37" s="421"/>
      <c r="M37" s="421"/>
      <c r="N37" s="421"/>
      <c r="O37" s="422"/>
    </row>
    <row r="38" spans="2:15" x14ac:dyDescent="0.25">
      <c r="B38" s="333" t="str">
        <f>'Descripcion 1'!I71</f>
        <v>Derecho Público</v>
      </c>
      <c r="C38" s="334"/>
      <c r="D38" s="334"/>
      <c r="E38" s="334"/>
      <c r="F38" s="334"/>
      <c r="G38" s="335"/>
      <c r="H38" s="390" t="s">
        <v>224</v>
      </c>
      <c r="I38" s="391"/>
      <c r="J38" s="392"/>
      <c r="K38" s="390"/>
      <c r="L38" s="391"/>
      <c r="M38" s="391"/>
      <c r="N38" s="391"/>
      <c r="O38" s="392"/>
    </row>
    <row r="39" spans="2:15" ht="15.75" thickBot="1" x14ac:dyDescent="0.3">
      <c r="B39" s="464">
        <f>'Descripcion 1'!I72</f>
        <v>0</v>
      </c>
      <c r="C39" s="465"/>
      <c r="D39" s="465"/>
      <c r="E39" s="465"/>
      <c r="F39" s="465"/>
      <c r="G39" s="466"/>
      <c r="H39" s="188"/>
      <c r="I39" s="189"/>
      <c r="J39" s="190"/>
      <c r="K39" s="467"/>
      <c r="L39" s="468"/>
      <c r="M39" s="468"/>
      <c r="N39" s="468"/>
      <c r="O39" s="469"/>
    </row>
    <row r="40" spans="2:15" ht="15.75" thickBot="1" x14ac:dyDescent="0.3">
      <c r="B40" s="417" t="s">
        <v>61</v>
      </c>
      <c r="C40" s="418"/>
      <c r="D40" s="418"/>
      <c r="E40" s="418"/>
      <c r="F40" s="418"/>
      <c r="G40" s="419"/>
      <c r="H40" s="420"/>
      <c r="I40" s="421"/>
      <c r="J40" s="422"/>
      <c r="K40" s="420"/>
      <c r="L40" s="421"/>
      <c r="M40" s="421"/>
      <c r="N40" s="421"/>
      <c r="O40" s="422"/>
    </row>
    <row r="41" spans="2:15" x14ac:dyDescent="0.25">
      <c r="B41" s="333" t="str">
        <f>B7</f>
        <v>Pensamiento analítico</v>
      </c>
      <c r="C41" s="334"/>
      <c r="D41" s="334"/>
      <c r="E41" s="334"/>
      <c r="F41" s="334"/>
      <c r="G41" s="335"/>
      <c r="H41" s="390" t="s">
        <v>224</v>
      </c>
      <c r="I41" s="391"/>
      <c r="J41" s="392"/>
      <c r="K41" s="390"/>
      <c r="L41" s="391"/>
      <c r="M41" s="391"/>
      <c r="N41" s="391"/>
      <c r="O41" s="392"/>
    </row>
    <row r="42" spans="2:15" x14ac:dyDescent="0.25">
      <c r="B42" s="336" t="str">
        <f t="shared" ref="B42:B44" si="0">B8</f>
        <v>Pensamiento crítico</v>
      </c>
      <c r="C42" s="337"/>
      <c r="D42" s="337"/>
      <c r="E42" s="337"/>
      <c r="F42" s="337"/>
      <c r="G42" s="338"/>
      <c r="H42" s="393" t="s">
        <v>224</v>
      </c>
      <c r="I42" s="394"/>
      <c r="J42" s="395"/>
      <c r="K42" s="393"/>
      <c r="L42" s="394"/>
      <c r="M42" s="394"/>
      <c r="N42" s="394"/>
      <c r="O42" s="395"/>
    </row>
    <row r="43" spans="2:15" x14ac:dyDescent="0.25">
      <c r="B43" s="336" t="str">
        <f t="shared" si="0"/>
        <v>Orientación / asesoramiento</v>
      </c>
      <c r="C43" s="337"/>
      <c r="D43" s="337"/>
      <c r="E43" s="337"/>
      <c r="F43" s="337"/>
      <c r="G43" s="338"/>
      <c r="H43" s="393" t="s">
        <v>224</v>
      </c>
      <c r="I43" s="394"/>
      <c r="J43" s="395"/>
      <c r="K43" s="393"/>
      <c r="L43" s="394"/>
      <c r="M43" s="394"/>
      <c r="N43" s="394"/>
      <c r="O43" s="395"/>
    </row>
    <row r="44" spans="2:15" ht="15.75" thickBot="1" x14ac:dyDescent="0.3">
      <c r="B44" s="442">
        <f t="shared" si="0"/>
        <v>0</v>
      </c>
      <c r="C44" s="443"/>
      <c r="D44" s="443"/>
      <c r="E44" s="443"/>
      <c r="F44" s="443"/>
      <c r="G44" s="444"/>
      <c r="H44" s="393"/>
      <c r="I44" s="394"/>
      <c r="J44" s="395"/>
      <c r="K44" s="393"/>
      <c r="L44" s="394"/>
      <c r="M44" s="394"/>
      <c r="N44" s="394"/>
      <c r="O44" s="395"/>
    </row>
    <row r="45" spans="2:15" ht="15.75" thickBot="1" x14ac:dyDescent="0.3">
      <c r="B45" s="417" t="s">
        <v>62</v>
      </c>
      <c r="C45" s="418"/>
      <c r="D45" s="418"/>
      <c r="E45" s="418"/>
      <c r="F45" s="418"/>
      <c r="G45" s="419"/>
      <c r="H45" s="420"/>
      <c r="I45" s="421"/>
      <c r="J45" s="422"/>
      <c r="K45" s="420"/>
      <c r="L45" s="421"/>
      <c r="M45" s="421"/>
      <c r="N45" s="421"/>
      <c r="O45" s="422"/>
    </row>
    <row r="46" spans="2:15" x14ac:dyDescent="0.25">
      <c r="B46" s="333" t="str">
        <f>B17</f>
        <v>Orientación al servicio</v>
      </c>
      <c r="C46" s="334"/>
      <c r="D46" s="334"/>
      <c r="E46" s="334"/>
      <c r="F46" s="334"/>
      <c r="G46" s="335"/>
      <c r="H46" s="390" t="s">
        <v>224</v>
      </c>
      <c r="I46" s="391"/>
      <c r="J46" s="392"/>
      <c r="K46" s="390"/>
      <c r="L46" s="391"/>
      <c r="M46" s="391"/>
      <c r="N46" s="391"/>
      <c r="O46" s="392"/>
    </row>
    <row r="47" spans="2:15" x14ac:dyDescent="0.25">
      <c r="B47" s="336" t="str">
        <f t="shared" ref="B47:B49" si="1">B18</f>
        <v xml:space="preserve">  Trabajo en equipo</v>
      </c>
      <c r="C47" s="337"/>
      <c r="D47" s="337"/>
      <c r="E47" s="337"/>
      <c r="F47" s="337"/>
      <c r="G47" s="338"/>
      <c r="H47" s="393" t="s">
        <v>224</v>
      </c>
      <c r="I47" s="394"/>
      <c r="J47" s="395"/>
      <c r="K47" s="393"/>
      <c r="L47" s="394"/>
      <c r="M47" s="394"/>
      <c r="N47" s="394"/>
      <c r="O47" s="395"/>
    </row>
    <row r="48" spans="2:15" x14ac:dyDescent="0.25">
      <c r="B48" s="336">
        <f t="shared" si="1"/>
        <v>0</v>
      </c>
      <c r="C48" s="337"/>
      <c r="D48" s="337"/>
      <c r="E48" s="337"/>
      <c r="F48" s="337"/>
      <c r="G48" s="338"/>
      <c r="H48" s="393"/>
      <c r="I48" s="394"/>
      <c r="J48" s="395"/>
      <c r="K48" s="393"/>
      <c r="L48" s="394"/>
      <c r="M48" s="394"/>
      <c r="N48" s="394"/>
      <c r="O48" s="395"/>
    </row>
    <row r="49" spans="2:15" x14ac:dyDescent="0.25">
      <c r="B49" s="336">
        <f t="shared" si="1"/>
        <v>0</v>
      </c>
      <c r="C49" s="337"/>
      <c r="D49" s="337"/>
      <c r="E49" s="337"/>
      <c r="F49" s="337"/>
      <c r="G49" s="338"/>
      <c r="H49" s="393"/>
      <c r="I49" s="394"/>
      <c r="J49" s="395"/>
      <c r="K49" s="393"/>
      <c r="L49" s="394"/>
      <c r="M49" s="394"/>
      <c r="N49" s="394"/>
      <c r="O49" s="395"/>
    </row>
    <row r="50" spans="2:15" x14ac:dyDescent="0.25">
      <c r="B50" s="488" t="s">
        <v>63</v>
      </c>
      <c r="C50" s="489"/>
      <c r="D50" s="489"/>
      <c r="E50" s="489"/>
      <c r="F50" s="489"/>
      <c r="G50" s="489"/>
      <c r="H50" s="489"/>
      <c r="I50" s="489"/>
      <c r="J50" s="489"/>
      <c r="K50" s="489"/>
      <c r="L50" s="489"/>
      <c r="M50" s="489"/>
      <c r="N50" s="489"/>
      <c r="O50" s="490"/>
    </row>
    <row r="51" spans="2:15" ht="15.75" thickBot="1" x14ac:dyDescent="0.3">
      <c r="B51" s="491" t="s">
        <v>64</v>
      </c>
      <c r="C51" s="492"/>
      <c r="D51" s="492"/>
      <c r="E51" s="492"/>
      <c r="F51" s="492"/>
      <c r="G51" s="455"/>
      <c r="H51" s="454" t="s">
        <v>65</v>
      </c>
      <c r="I51" s="455"/>
      <c r="J51" s="456" t="s">
        <v>66</v>
      </c>
      <c r="K51" s="457"/>
      <c r="L51" s="457"/>
      <c r="M51" s="457"/>
      <c r="N51" s="457"/>
      <c r="O51" s="458"/>
    </row>
    <row r="52" spans="2:15" ht="15.75" thickBot="1" x14ac:dyDescent="0.3">
      <c r="B52" s="481" t="s">
        <v>67</v>
      </c>
      <c r="C52" s="483" t="s">
        <v>68</v>
      </c>
      <c r="D52" s="485" t="s">
        <v>69</v>
      </c>
      <c r="E52" s="486"/>
      <c r="F52" s="486"/>
      <c r="G52" s="487"/>
      <c r="H52" s="481" t="s">
        <v>70</v>
      </c>
      <c r="I52" s="481" t="s">
        <v>71</v>
      </c>
      <c r="J52" s="470" t="s">
        <v>72</v>
      </c>
      <c r="K52" s="471"/>
      <c r="L52" s="470" t="s">
        <v>73</v>
      </c>
      <c r="M52" s="474"/>
      <c r="N52" s="474"/>
      <c r="O52" s="471"/>
    </row>
    <row r="53" spans="2:15" ht="23.25" customHeight="1" thickBot="1" x14ac:dyDescent="0.3">
      <c r="B53" s="482"/>
      <c r="C53" s="484"/>
      <c r="D53" s="476" t="s">
        <v>74</v>
      </c>
      <c r="E53" s="477"/>
      <c r="F53" s="476" t="s">
        <v>75</v>
      </c>
      <c r="G53" s="477"/>
      <c r="H53" s="482"/>
      <c r="I53" s="482"/>
      <c r="J53" s="472"/>
      <c r="K53" s="473"/>
      <c r="L53" s="472"/>
      <c r="M53" s="475"/>
      <c r="N53" s="475"/>
      <c r="O53" s="473"/>
    </row>
    <row r="54" spans="2:15" ht="15.75" thickBot="1" x14ac:dyDescent="0.3">
      <c r="B54" s="29">
        <f>'Base de Datos'!H24</f>
        <v>140</v>
      </c>
      <c r="C54" s="30">
        <f>'Base de Datos'!G25</f>
        <v>70</v>
      </c>
      <c r="D54" s="478">
        <f>'Base de Datos'!G26</f>
        <v>100</v>
      </c>
      <c r="E54" s="479"/>
      <c r="F54" s="478">
        <f>'Base de Datos'!G27</f>
        <v>80</v>
      </c>
      <c r="G54" s="479"/>
      <c r="H54" s="29">
        <f>'Base de Datos'!G28</f>
        <v>80</v>
      </c>
      <c r="I54" s="29">
        <f>'Base de Datos'!G29</f>
        <v>80</v>
      </c>
      <c r="J54" s="478">
        <f>'Base de Datos'!G30</f>
        <v>125</v>
      </c>
      <c r="K54" s="479"/>
      <c r="L54" s="478">
        <f>'Base de Datos'!G31</f>
        <v>80</v>
      </c>
      <c r="M54" s="480"/>
      <c r="N54" s="480"/>
      <c r="O54" s="479"/>
    </row>
    <row r="55" spans="2:15" ht="15.75" hidden="1" thickBot="1" x14ac:dyDescent="0.3">
      <c r="B55" s="93"/>
      <c r="C55" s="75"/>
      <c r="D55" s="75"/>
      <c r="E55" s="75"/>
      <c r="F55" s="75"/>
      <c r="G55" s="459"/>
      <c r="H55" s="459"/>
      <c r="I55" s="459"/>
      <c r="J55" s="459"/>
      <c r="K55" s="459"/>
      <c r="L55" s="459"/>
      <c r="M55" s="459"/>
      <c r="N55" s="459"/>
      <c r="O55" s="460"/>
    </row>
    <row r="56" spans="2:15" ht="15.75" thickBot="1" x14ac:dyDescent="0.3">
      <c r="B56" s="461" t="s">
        <v>76</v>
      </c>
      <c r="C56" s="462"/>
      <c r="D56" s="462"/>
      <c r="E56" s="462"/>
      <c r="F56" s="463"/>
      <c r="G56" s="461" t="s">
        <v>77</v>
      </c>
      <c r="H56" s="462"/>
      <c r="I56" s="463"/>
      <c r="J56" s="461" t="s">
        <v>78</v>
      </c>
      <c r="K56" s="462"/>
      <c r="L56" s="462"/>
      <c r="M56" s="462"/>
      <c r="N56" s="462"/>
      <c r="O56" s="463"/>
    </row>
    <row r="57" spans="2:15" ht="15.75" thickBot="1" x14ac:dyDescent="0.3">
      <c r="B57" s="174" t="s">
        <v>79</v>
      </c>
      <c r="C57" s="84"/>
      <c r="D57" s="84"/>
      <c r="E57" s="84"/>
      <c r="F57" s="84"/>
      <c r="G57" s="175" t="s">
        <v>79</v>
      </c>
      <c r="H57" s="84"/>
      <c r="I57" s="84"/>
      <c r="J57" s="175" t="s">
        <v>79</v>
      </c>
      <c r="K57" s="84"/>
      <c r="L57" s="84"/>
      <c r="M57" s="84"/>
      <c r="N57" s="84"/>
      <c r="O57" s="85"/>
    </row>
    <row r="58" spans="2:15" x14ac:dyDescent="0.25">
      <c r="B58" s="174" t="s">
        <v>80</v>
      </c>
      <c r="C58" s="87"/>
      <c r="D58" s="87"/>
      <c r="E58" s="87"/>
      <c r="F58" s="87"/>
      <c r="G58" s="175" t="s">
        <v>80</v>
      </c>
      <c r="H58" s="87"/>
      <c r="I58" s="87"/>
      <c r="J58" s="175" t="s">
        <v>80</v>
      </c>
      <c r="K58" s="87"/>
      <c r="L58" s="87"/>
      <c r="M58" s="87"/>
      <c r="N58" s="87"/>
      <c r="O58" s="88"/>
    </row>
    <row r="59" spans="2:15" ht="15.75" thickBot="1" x14ac:dyDescent="0.3">
      <c r="B59" s="86"/>
      <c r="C59" s="91"/>
      <c r="D59" s="91"/>
      <c r="E59" s="91"/>
      <c r="F59" s="92"/>
      <c r="G59" s="86"/>
      <c r="H59" s="89"/>
      <c r="I59" s="90"/>
      <c r="J59" s="86"/>
      <c r="K59" s="89"/>
      <c r="L59" s="89"/>
      <c r="M59" s="89"/>
      <c r="N59" s="89"/>
      <c r="O59" s="90"/>
    </row>
    <row r="60" spans="2:15" ht="15.75" thickBot="1" x14ac:dyDescent="0.3">
      <c r="B60" s="178" t="s">
        <v>81</v>
      </c>
      <c r="C60" s="83"/>
      <c r="D60" s="84"/>
      <c r="E60" s="84"/>
      <c r="F60" s="85"/>
      <c r="G60" s="177" t="s">
        <v>81</v>
      </c>
      <c r="H60" s="84"/>
      <c r="I60" s="84"/>
      <c r="J60" s="176" t="s">
        <v>81</v>
      </c>
      <c r="K60" s="84"/>
      <c r="L60" s="84"/>
      <c r="M60" s="84"/>
      <c r="N60" s="84"/>
      <c r="O60" s="85"/>
    </row>
  </sheetData>
  <mergeCells count="124">
    <mergeCell ref="G55:O55"/>
    <mergeCell ref="B56:F56"/>
    <mergeCell ref="G56:I56"/>
    <mergeCell ref="J56:O56"/>
    <mergeCell ref="B39:G39"/>
    <mergeCell ref="K39:O39"/>
    <mergeCell ref="J52:K53"/>
    <mergeCell ref="L52:O53"/>
    <mergeCell ref="D53:E53"/>
    <mergeCell ref="F53:G53"/>
    <mergeCell ref="D54:E54"/>
    <mergeCell ref="F54:G54"/>
    <mergeCell ref="J54:K54"/>
    <mergeCell ref="L54:O54"/>
    <mergeCell ref="B52:B53"/>
    <mergeCell ref="C52:C53"/>
    <mergeCell ref="D52:G52"/>
    <mergeCell ref="H52:H53"/>
    <mergeCell ref="I52:I53"/>
    <mergeCell ref="B49:G49"/>
    <mergeCell ref="H49:J49"/>
    <mergeCell ref="K49:O49"/>
    <mergeCell ref="B50:O50"/>
    <mergeCell ref="B51:G51"/>
    <mergeCell ref="H51:I51"/>
    <mergeCell ref="J51:O51"/>
    <mergeCell ref="B47:G47"/>
    <mergeCell ref="H47:J47"/>
    <mergeCell ref="K47:O47"/>
    <mergeCell ref="B48:G48"/>
    <mergeCell ref="H48:J48"/>
    <mergeCell ref="K48:O48"/>
    <mergeCell ref="B45:G45"/>
    <mergeCell ref="H45:J45"/>
    <mergeCell ref="K45:O45"/>
    <mergeCell ref="B46:G46"/>
    <mergeCell ref="H46:J46"/>
    <mergeCell ref="K46:O46"/>
    <mergeCell ref="B43:G43"/>
    <mergeCell ref="H43:J43"/>
    <mergeCell ref="K43:O43"/>
    <mergeCell ref="B44:G44"/>
    <mergeCell ref="H44:J44"/>
    <mergeCell ref="K44:O44"/>
    <mergeCell ref="B41:G41"/>
    <mergeCell ref="H41:J41"/>
    <mergeCell ref="K41:O41"/>
    <mergeCell ref="B42:G42"/>
    <mergeCell ref="H42:J42"/>
    <mergeCell ref="K42:O42"/>
    <mergeCell ref="B35:G35"/>
    <mergeCell ref="H35:J35"/>
    <mergeCell ref="K35:O35"/>
    <mergeCell ref="B36:G36"/>
    <mergeCell ref="H36:J36"/>
    <mergeCell ref="K36:O36"/>
    <mergeCell ref="B34:G34"/>
    <mergeCell ref="H34:J34"/>
    <mergeCell ref="K34:O34"/>
    <mergeCell ref="B32:G32"/>
    <mergeCell ref="H32:J32"/>
    <mergeCell ref="K32:O32"/>
    <mergeCell ref="B33:G33"/>
    <mergeCell ref="H33:J33"/>
    <mergeCell ref="K33:O33"/>
    <mergeCell ref="B30:G30"/>
    <mergeCell ref="H30:J30"/>
    <mergeCell ref="K30:O30"/>
    <mergeCell ref="B31:G31"/>
    <mergeCell ref="H31:J31"/>
    <mergeCell ref="K31:O31"/>
    <mergeCell ref="B2:D2"/>
    <mergeCell ref="E2:L2"/>
    <mergeCell ref="M2:O2"/>
    <mergeCell ref="B13:O13"/>
    <mergeCell ref="B15:G16"/>
    <mergeCell ref="H15:L16"/>
    <mergeCell ref="B3:O3"/>
    <mergeCell ref="B5:G6"/>
    <mergeCell ref="H5:L6"/>
    <mergeCell ref="M5:O5"/>
    <mergeCell ref="B7:G7"/>
    <mergeCell ref="H7:L7"/>
    <mergeCell ref="B11:O11"/>
    <mergeCell ref="B12:O12"/>
    <mergeCell ref="B8:G8"/>
    <mergeCell ref="H8:L8"/>
    <mergeCell ref="B9:G9"/>
    <mergeCell ref="H9:L9"/>
    <mergeCell ref="B10:G10"/>
    <mergeCell ref="H10:L10"/>
    <mergeCell ref="M15:O15"/>
    <mergeCell ref="B37:G37"/>
    <mergeCell ref="H37:J37"/>
    <mergeCell ref="K37:O37"/>
    <mergeCell ref="B38:G38"/>
    <mergeCell ref="H38:J38"/>
    <mergeCell ref="K38:O38"/>
    <mergeCell ref="B40:G40"/>
    <mergeCell ref="H40:J40"/>
    <mergeCell ref="K40:O40"/>
    <mergeCell ref="B17:G17"/>
    <mergeCell ref="H17:L17"/>
    <mergeCell ref="B18:G18"/>
    <mergeCell ref="H18:L18"/>
    <mergeCell ref="H28:J28"/>
    <mergeCell ref="K28:O28"/>
    <mergeCell ref="B29:G29"/>
    <mergeCell ref="H29:J29"/>
    <mergeCell ref="K29:O29"/>
    <mergeCell ref="B19:G19"/>
    <mergeCell ref="H19:L19"/>
    <mergeCell ref="B20:G20"/>
    <mergeCell ref="H20:L20"/>
    <mergeCell ref="B21:O21"/>
    <mergeCell ref="B22:O22"/>
    <mergeCell ref="B24:O24"/>
    <mergeCell ref="B26:G26"/>
    <mergeCell ref="H26:J26"/>
    <mergeCell ref="K26:O26"/>
    <mergeCell ref="B27:G27"/>
    <mergeCell ref="H27:J27"/>
    <mergeCell ref="K27:O27"/>
    <mergeCell ref="B28:G28"/>
  </mergeCells>
  <pageMargins left="0.70866141732283472" right="0.31496062992125984" top="0.74803149606299213" bottom="0.74803149606299213" header="0.31496062992125984" footer="0.31496062992125984"/>
  <pageSetup scale="70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54"/>
  <sheetViews>
    <sheetView topLeftCell="B2" zoomScaleNormal="100" workbookViewId="0">
      <selection activeCell="K48" sqref="K48"/>
    </sheetView>
  </sheetViews>
  <sheetFormatPr baseColWidth="10" defaultColWidth="11.42578125" defaultRowHeight="15" x14ac:dyDescent="0.25"/>
  <cols>
    <col min="1" max="1" width="0" hidden="1" customWidth="1"/>
    <col min="2" max="2" width="2.7109375" customWidth="1"/>
    <col min="3" max="3" width="30.7109375" customWidth="1"/>
    <col min="4" max="8" width="5.7109375" customWidth="1"/>
    <col min="9" max="10" width="2.7109375" customWidth="1"/>
    <col min="11" max="11" width="34.28515625" customWidth="1"/>
    <col min="12" max="16" width="5.7109375" customWidth="1"/>
    <col min="17" max="17" width="2.7109375" customWidth="1"/>
    <col min="18" max="18" width="6.7109375" customWidth="1"/>
    <col min="19" max="19" width="9.5703125" customWidth="1"/>
    <col min="20" max="20" width="6.5703125" bestFit="1" customWidth="1"/>
    <col min="21" max="21" width="19.42578125" bestFit="1" customWidth="1"/>
    <col min="22" max="22" width="4" bestFit="1" customWidth="1"/>
    <col min="23" max="23" width="23.42578125" customWidth="1"/>
    <col min="24" max="24" width="29.140625" customWidth="1"/>
    <col min="25" max="25" width="28.140625" customWidth="1"/>
    <col min="26" max="26" width="21.85546875" customWidth="1"/>
  </cols>
  <sheetData>
    <row r="1" spans="1:26" ht="15.75" hidden="1" thickBot="1" x14ac:dyDescent="0.3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2"/>
      <c r="T1" s="32"/>
      <c r="U1" s="32"/>
      <c r="V1" s="32"/>
      <c r="W1" s="32"/>
      <c r="X1" s="32"/>
      <c r="Y1" s="31"/>
      <c r="Z1" s="31"/>
    </row>
    <row r="2" spans="1:26" ht="74.25" customHeight="1" thickBot="1" x14ac:dyDescent="0.3">
      <c r="A2" s="31"/>
      <c r="B2" s="520"/>
      <c r="C2" s="518"/>
      <c r="D2" s="516" t="s">
        <v>143</v>
      </c>
      <c r="E2" s="517"/>
      <c r="F2" s="517"/>
      <c r="G2" s="517"/>
      <c r="H2" s="517"/>
      <c r="I2" s="517"/>
      <c r="J2" s="517"/>
      <c r="K2" s="517"/>
      <c r="L2" s="517"/>
      <c r="M2" s="517"/>
      <c r="N2" s="518"/>
      <c r="O2" s="518"/>
      <c r="P2" s="518"/>
      <c r="Q2" s="519"/>
      <c r="R2" s="31"/>
      <c r="S2" s="32"/>
      <c r="T2" s="32"/>
      <c r="U2" s="32"/>
      <c r="V2" s="32"/>
      <c r="W2" s="32"/>
      <c r="X2" s="32"/>
      <c r="Y2" s="31"/>
      <c r="Z2" s="31"/>
    </row>
    <row r="3" spans="1:26" ht="17.25" hidden="1" customHeight="1" x14ac:dyDescent="0.35">
      <c r="A3" s="31"/>
      <c r="B3" s="37"/>
      <c r="C3" s="521"/>
      <c r="D3" s="521"/>
      <c r="E3" s="521"/>
      <c r="F3" s="521"/>
      <c r="G3" s="521"/>
      <c r="H3" s="521"/>
      <c r="I3" s="521"/>
      <c r="J3" s="521"/>
      <c r="K3" s="521"/>
      <c r="L3" s="521"/>
      <c r="M3" s="521"/>
      <c r="N3" s="521"/>
      <c r="O3" s="521"/>
      <c r="P3" s="521"/>
      <c r="Q3" s="40"/>
      <c r="R3" s="31"/>
      <c r="S3" s="32"/>
      <c r="T3" s="32"/>
      <c r="U3" s="32"/>
      <c r="V3" s="32"/>
      <c r="W3" s="32"/>
      <c r="X3" s="32"/>
      <c r="Y3" s="31"/>
      <c r="Z3" s="31"/>
    </row>
    <row r="4" spans="1:26" ht="12" hidden="1" customHeight="1" x14ac:dyDescent="0.3">
      <c r="A4" s="31"/>
      <c r="B4" s="37"/>
      <c r="C4" s="507" t="s">
        <v>82</v>
      </c>
      <c r="D4" s="507"/>
      <c r="E4" s="507"/>
      <c r="F4" s="507"/>
      <c r="G4" s="507"/>
      <c r="H4" s="507"/>
      <c r="I4" s="507"/>
      <c r="J4" s="507"/>
      <c r="K4" s="507"/>
      <c r="L4" s="507"/>
      <c r="M4" s="507"/>
      <c r="N4" s="507"/>
      <c r="O4" s="507"/>
      <c r="P4" s="507"/>
      <c r="Q4" s="40"/>
      <c r="R4" s="31"/>
      <c r="S4" s="32"/>
      <c r="T4" s="32"/>
      <c r="U4" s="32"/>
      <c r="V4" s="32"/>
      <c r="W4" s="32"/>
      <c r="X4" s="32"/>
      <c r="Y4" s="31"/>
      <c r="Z4" s="31"/>
    </row>
    <row r="5" spans="1:26" ht="12.75" hidden="1" customHeight="1" x14ac:dyDescent="0.3">
      <c r="A5" s="31"/>
      <c r="B5" s="37"/>
      <c r="C5" s="507" t="s">
        <v>83</v>
      </c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  <c r="P5" s="507"/>
      <c r="Q5" s="40"/>
      <c r="R5" s="31"/>
      <c r="S5" s="32"/>
      <c r="T5" s="32"/>
      <c r="U5" s="32"/>
      <c r="V5" s="32"/>
      <c r="W5" s="32"/>
      <c r="X5" s="32"/>
      <c r="Y5" s="31"/>
      <c r="Z5" s="31"/>
    </row>
    <row r="6" spans="1:26" ht="15.75" hidden="1" thickBot="1" x14ac:dyDescent="0.3">
      <c r="A6" s="31"/>
      <c r="B6" s="80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2"/>
      <c r="R6" s="31"/>
      <c r="S6" s="32"/>
      <c r="T6" s="32"/>
      <c r="U6" s="32"/>
      <c r="V6" s="32"/>
      <c r="W6" s="32"/>
      <c r="X6" s="32"/>
      <c r="Y6" s="31"/>
      <c r="Z6" s="31"/>
    </row>
    <row r="7" spans="1:26" x14ac:dyDescent="0.25">
      <c r="A7" s="33"/>
      <c r="B7" s="157"/>
      <c r="C7" s="508" t="s">
        <v>84</v>
      </c>
      <c r="D7" s="508"/>
      <c r="E7" s="508"/>
      <c r="F7" s="508"/>
      <c r="G7" s="508"/>
      <c r="H7" s="508"/>
      <c r="I7" s="508"/>
      <c r="J7" s="508"/>
      <c r="K7" s="508"/>
      <c r="L7" s="508"/>
      <c r="M7" s="508"/>
      <c r="N7" s="508"/>
      <c r="O7" s="508"/>
      <c r="P7" s="508"/>
      <c r="Q7" s="158"/>
      <c r="R7" s="33"/>
      <c r="S7" s="34"/>
      <c r="T7" s="34"/>
      <c r="U7" s="34"/>
      <c r="V7" s="34"/>
      <c r="W7" s="34"/>
      <c r="X7" s="34"/>
      <c r="Y7" s="33"/>
      <c r="Z7" s="33"/>
    </row>
    <row r="8" spans="1:26" x14ac:dyDescent="0.25">
      <c r="A8" s="33"/>
      <c r="B8" s="498" t="s">
        <v>85</v>
      </c>
      <c r="C8" s="499"/>
      <c r="D8" s="509" t="str">
        <f>'Descripcion 1'!C8</f>
        <v>Gobierno Autónomo Descentralizado de la Provincia del Carchi</v>
      </c>
      <c r="E8" s="509"/>
      <c r="F8" s="509"/>
      <c r="G8" s="509"/>
      <c r="H8" s="509"/>
      <c r="I8" s="509"/>
      <c r="J8" s="509"/>
      <c r="K8" s="509"/>
      <c r="L8" s="509"/>
      <c r="M8" s="509"/>
      <c r="N8" s="509"/>
      <c r="O8" s="509"/>
      <c r="P8" s="509"/>
      <c r="Q8" s="35"/>
      <c r="R8" s="33"/>
      <c r="S8" s="34"/>
      <c r="T8" s="34"/>
      <c r="U8" s="34"/>
      <c r="V8" s="34"/>
      <c r="W8" s="34"/>
      <c r="X8" s="34"/>
      <c r="Y8" s="33"/>
      <c r="Z8" s="33"/>
    </row>
    <row r="9" spans="1:26" x14ac:dyDescent="0.25">
      <c r="A9" s="33"/>
      <c r="B9" s="498" t="s">
        <v>86</v>
      </c>
      <c r="C9" s="499"/>
      <c r="D9" s="510" t="str">
        <f>'Descripcion 1'!J8</f>
        <v>Procuraduría Síndica</v>
      </c>
      <c r="E9" s="510"/>
      <c r="F9" s="510"/>
      <c r="G9" s="510"/>
      <c r="H9" s="510"/>
      <c r="I9" s="510"/>
      <c r="J9" s="510"/>
      <c r="K9" s="510"/>
      <c r="L9" s="511"/>
      <c r="M9" s="510"/>
      <c r="N9" s="510"/>
      <c r="O9" s="510"/>
      <c r="P9" s="510"/>
      <c r="Q9" s="35"/>
      <c r="R9" s="33"/>
      <c r="S9" s="34"/>
      <c r="U9" s="34"/>
      <c r="V9" s="34"/>
      <c r="W9" s="34"/>
      <c r="X9" s="34"/>
      <c r="Y9" s="33"/>
      <c r="Z9" s="33"/>
    </row>
    <row r="10" spans="1:26" ht="15.75" customHeight="1" thickBot="1" x14ac:dyDescent="0.3">
      <c r="A10" s="33"/>
      <c r="B10" s="500" t="s">
        <v>87</v>
      </c>
      <c r="C10" s="501"/>
      <c r="D10" s="512" t="str">
        <f>+'Descripcion 1'!C9</f>
        <v>Abogado en Talento Humano</v>
      </c>
      <c r="E10" s="513"/>
      <c r="F10" s="513"/>
      <c r="G10" s="513"/>
      <c r="H10" s="513"/>
      <c r="I10" s="513"/>
      <c r="J10" s="513"/>
      <c r="K10" s="514"/>
      <c r="L10" s="179" t="s">
        <v>4</v>
      </c>
      <c r="M10" s="515">
        <f>+'Descripcion 1'!J9</f>
        <v>1510</v>
      </c>
      <c r="N10" s="515"/>
      <c r="O10" s="515"/>
      <c r="P10" s="515"/>
      <c r="Q10" s="36"/>
      <c r="R10" s="33"/>
      <c r="S10" s="34"/>
      <c r="T10" s="34"/>
      <c r="U10" s="34"/>
      <c r="V10" s="34"/>
      <c r="W10" s="34"/>
      <c r="X10" s="34"/>
      <c r="Y10" s="33"/>
      <c r="Z10" s="33"/>
    </row>
    <row r="11" spans="1:26" ht="15.75" thickBot="1" x14ac:dyDescent="0.3">
      <c r="A11" s="31"/>
      <c r="B11" s="80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2"/>
      <c r="R11" s="31"/>
      <c r="S11" s="32"/>
      <c r="T11" s="32"/>
      <c r="U11" s="32"/>
      <c r="V11" s="32"/>
      <c r="W11" s="32"/>
      <c r="X11" s="32"/>
      <c r="Y11" s="31"/>
      <c r="Z11" s="31"/>
    </row>
    <row r="12" spans="1:26" x14ac:dyDescent="0.25">
      <c r="A12" s="31"/>
      <c r="B12" s="159"/>
      <c r="C12" s="494" t="s">
        <v>88</v>
      </c>
      <c r="D12" s="494"/>
      <c r="E12" s="494"/>
      <c r="F12" s="494"/>
      <c r="G12" s="494"/>
      <c r="H12" s="494"/>
      <c r="I12" s="494"/>
      <c r="J12" s="494"/>
      <c r="K12" s="494"/>
      <c r="L12" s="494"/>
      <c r="M12" s="494"/>
      <c r="N12" s="494"/>
      <c r="O12" s="494"/>
      <c r="P12" s="494"/>
      <c r="Q12" s="160"/>
      <c r="R12" s="31"/>
      <c r="S12" s="32"/>
      <c r="T12" s="32"/>
      <c r="U12" s="32"/>
      <c r="V12" s="32"/>
      <c r="W12" s="32"/>
      <c r="X12" s="32"/>
      <c r="Y12" s="31"/>
      <c r="Z12" s="31"/>
    </row>
    <row r="13" spans="1:26" ht="24" customHeight="1" x14ac:dyDescent="0.25">
      <c r="A13" s="31"/>
      <c r="B13" s="502" t="s">
        <v>89</v>
      </c>
      <c r="C13" s="503"/>
      <c r="D13" s="503"/>
      <c r="E13" s="503"/>
      <c r="F13" s="503"/>
      <c r="G13" s="503"/>
      <c r="H13" s="503"/>
      <c r="I13" s="504"/>
      <c r="J13" s="505" t="s">
        <v>90</v>
      </c>
      <c r="K13" s="503"/>
      <c r="L13" s="503"/>
      <c r="M13" s="503"/>
      <c r="N13" s="503"/>
      <c r="O13" s="503"/>
      <c r="P13" s="503"/>
      <c r="Q13" s="506"/>
      <c r="R13" s="31"/>
      <c r="S13" s="32"/>
      <c r="T13" s="32"/>
      <c r="U13" s="32"/>
      <c r="V13" s="32"/>
      <c r="W13" s="32"/>
      <c r="X13" s="32"/>
      <c r="Y13" s="31"/>
      <c r="Z13" s="31"/>
    </row>
    <row r="14" spans="1:26" ht="9.75" customHeight="1" x14ac:dyDescent="0.25">
      <c r="A14" s="31"/>
      <c r="B14" s="37"/>
      <c r="C14" s="41"/>
      <c r="D14" s="41"/>
      <c r="E14" s="41"/>
      <c r="F14" s="41"/>
      <c r="G14" s="41"/>
      <c r="H14" s="41"/>
      <c r="I14" s="42"/>
      <c r="J14" s="39"/>
      <c r="K14" s="39"/>
      <c r="L14" s="39"/>
      <c r="M14" s="39"/>
      <c r="N14" s="39"/>
      <c r="O14" s="39"/>
      <c r="P14" s="39"/>
      <c r="Q14" s="40"/>
      <c r="R14" s="31"/>
      <c r="S14" s="32"/>
      <c r="T14" s="32"/>
      <c r="U14" s="32"/>
      <c r="V14" s="32"/>
      <c r="W14" s="32"/>
      <c r="X14" s="32"/>
      <c r="Y14" s="31"/>
      <c r="Z14" s="31"/>
    </row>
    <row r="15" spans="1:26" x14ac:dyDescent="0.25">
      <c r="A15" s="31"/>
      <c r="B15" s="37"/>
      <c r="C15" s="41" t="s">
        <v>91</v>
      </c>
      <c r="D15" s="39"/>
      <c r="E15" s="41"/>
      <c r="F15" s="43"/>
      <c r="G15" s="39"/>
      <c r="H15" s="184"/>
      <c r="I15" s="45"/>
      <c r="J15" s="39"/>
      <c r="K15" s="46" t="s">
        <v>92</v>
      </c>
      <c r="L15" s="39"/>
      <c r="M15" s="39"/>
      <c r="N15" s="39"/>
      <c r="O15" s="39"/>
      <c r="P15" s="39"/>
      <c r="Q15" s="40"/>
      <c r="R15" s="31"/>
      <c r="S15" s="32"/>
      <c r="T15" s="32"/>
      <c r="U15" s="32"/>
      <c r="V15" s="32"/>
      <c r="W15" s="32"/>
      <c r="X15" s="32"/>
      <c r="Y15" s="31"/>
      <c r="Z15" s="31"/>
    </row>
    <row r="16" spans="1:26" x14ac:dyDescent="0.25">
      <c r="A16" s="31"/>
      <c r="B16" s="37"/>
      <c r="C16" s="41" t="s">
        <v>93</v>
      </c>
      <c r="D16" s="39"/>
      <c r="E16" s="41"/>
      <c r="F16" s="43"/>
      <c r="G16" s="39"/>
      <c r="H16" s="44"/>
      <c r="I16" s="45"/>
      <c r="J16" s="39"/>
      <c r="K16" s="41" t="s">
        <v>94</v>
      </c>
      <c r="L16" s="39"/>
      <c r="M16" s="41" t="s">
        <v>136</v>
      </c>
      <c r="N16" s="39"/>
      <c r="O16" s="39"/>
      <c r="P16" s="44"/>
      <c r="Q16" s="40"/>
      <c r="R16" s="31"/>
      <c r="S16" s="32"/>
      <c r="T16" s="32"/>
      <c r="U16" s="32"/>
      <c r="V16" s="32"/>
      <c r="W16" s="32"/>
      <c r="X16" s="32"/>
      <c r="Y16" s="31"/>
      <c r="Z16" s="31"/>
    </row>
    <row r="17" spans="1:26" x14ac:dyDescent="0.25">
      <c r="A17" s="31"/>
      <c r="B17" s="37"/>
      <c r="C17" s="41" t="s">
        <v>95</v>
      </c>
      <c r="D17" s="39"/>
      <c r="E17" s="41"/>
      <c r="F17" s="43"/>
      <c r="G17" s="39"/>
      <c r="H17" s="44"/>
      <c r="I17" s="45"/>
      <c r="J17" s="39"/>
      <c r="K17" s="41" t="s">
        <v>96</v>
      </c>
      <c r="L17" s="39"/>
      <c r="M17" s="41" t="s">
        <v>136</v>
      </c>
      <c r="N17" s="39"/>
      <c r="O17" s="39"/>
      <c r="P17" s="44"/>
      <c r="Q17" s="47"/>
      <c r="R17" s="31"/>
      <c r="S17" s="31"/>
      <c r="T17" s="31"/>
      <c r="U17" s="31"/>
      <c r="V17" s="31"/>
      <c r="W17" s="31"/>
      <c r="X17" s="31"/>
      <c r="Y17" s="31"/>
      <c r="Z17" s="31"/>
    </row>
    <row r="18" spans="1:26" x14ac:dyDescent="0.25">
      <c r="A18" s="31"/>
      <c r="B18" s="37"/>
      <c r="C18" s="41" t="s">
        <v>97</v>
      </c>
      <c r="D18" s="39"/>
      <c r="E18" s="41"/>
      <c r="F18" s="43"/>
      <c r="G18" s="39"/>
      <c r="H18" s="44"/>
      <c r="I18" s="45"/>
      <c r="J18" s="39"/>
      <c r="K18" s="41" t="s">
        <v>98</v>
      </c>
      <c r="L18" s="39"/>
      <c r="M18" s="41" t="s">
        <v>137</v>
      </c>
      <c r="N18" s="39"/>
      <c r="O18" s="39"/>
      <c r="P18" s="44"/>
      <c r="Q18" s="47"/>
      <c r="R18" s="31"/>
      <c r="S18" s="31"/>
      <c r="T18" s="31"/>
      <c r="U18" s="31"/>
      <c r="V18" s="31"/>
      <c r="W18" s="31"/>
      <c r="X18" s="31"/>
      <c r="Y18" s="31"/>
      <c r="Z18" s="31"/>
    </row>
    <row r="19" spans="1:26" x14ac:dyDescent="0.25">
      <c r="A19" s="31"/>
      <c r="B19" s="37"/>
      <c r="C19" s="41" t="s">
        <v>99</v>
      </c>
      <c r="D19" s="39"/>
      <c r="E19" s="41"/>
      <c r="F19" s="43"/>
      <c r="G19" s="39"/>
      <c r="H19" s="44" t="s">
        <v>204</v>
      </c>
      <c r="I19" s="45"/>
      <c r="J19" s="39"/>
      <c r="K19" s="46" t="s">
        <v>6</v>
      </c>
      <c r="L19" s="39"/>
      <c r="M19" s="41"/>
      <c r="N19" s="39"/>
      <c r="O19" s="39"/>
      <c r="P19" s="39"/>
      <c r="Q19" s="47"/>
      <c r="R19" s="31"/>
      <c r="S19" s="31"/>
      <c r="T19" s="31"/>
      <c r="U19" s="31"/>
      <c r="V19" s="31"/>
      <c r="W19" s="31"/>
      <c r="X19" s="31"/>
      <c r="Y19" s="31"/>
      <c r="Z19" s="31"/>
    </row>
    <row r="20" spans="1:26" x14ac:dyDescent="0.25">
      <c r="A20" s="31"/>
      <c r="B20" s="37"/>
      <c r="C20" s="41" t="s">
        <v>100</v>
      </c>
      <c r="D20" s="39"/>
      <c r="E20" s="41"/>
      <c r="F20" s="43"/>
      <c r="G20" s="39"/>
      <c r="H20" s="44"/>
      <c r="I20" s="45"/>
      <c r="J20" s="39"/>
      <c r="K20" s="41" t="s">
        <v>101</v>
      </c>
      <c r="L20" s="39"/>
      <c r="M20" s="41" t="s">
        <v>138</v>
      </c>
      <c r="N20" s="39"/>
      <c r="O20" s="39"/>
      <c r="P20" s="44"/>
      <c r="Q20" s="47"/>
      <c r="R20" s="31"/>
      <c r="S20" s="31"/>
      <c r="T20" s="31"/>
      <c r="U20" s="31"/>
      <c r="V20" s="31"/>
      <c r="W20" s="31"/>
      <c r="X20" s="31"/>
      <c r="Y20" s="31"/>
      <c r="Z20" s="31"/>
    </row>
    <row r="21" spans="1:26" x14ac:dyDescent="0.25">
      <c r="A21" s="31"/>
      <c r="B21" s="37"/>
      <c r="C21" s="41" t="s">
        <v>102</v>
      </c>
      <c r="D21" s="39"/>
      <c r="E21" s="41"/>
      <c r="F21" s="43"/>
      <c r="G21" s="39"/>
      <c r="H21" s="44"/>
      <c r="I21" s="45"/>
      <c r="J21" s="39"/>
      <c r="K21" s="41" t="s">
        <v>103</v>
      </c>
      <c r="L21" s="39"/>
      <c r="M21" s="41" t="s">
        <v>139</v>
      </c>
      <c r="N21" s="39"/>
      <c r="O21" s="39"/>
      <c r="P21" s="44" t="s">
        <v>204</v>
      </c>
      <c r="Q21" s="47"/>
      <c r="R21" s="31"/>
      <c r="S21" s="31"/>
      <c r="T21" s="31"/>
      <c r="U21" s="31"/>
      <c r="V21" s="31"/>
      <c r="W21" s="31"/>
      <c r="X21" s="31"/>
      <c r="Y21" s="31"/>
      <c r="Z21" s="31"/>
    </row>
    <row r="22" spans="1:26" x14ac:dyDescent="0.25">
      <c r="A22" s="31"/>
      <c r="B22" s="37"/>
      <c r="C22" s="39"/>
      <c r="D22" s="39"/>
      <c r="E22" s="39"/>
      <c r="F22" s="39"/>
      <c r="G22" s="39"/>
      <c r="H22" s="39"/>
      <c r="I22" s="45"/>
      <c r="J22" s="39"/>
      <c r="K22" s="41" t="s">
        <v>104</v>
      </c>
      <c r="L22" s="39"/>
      <c r="M22" s="41" t="s">
        <v>140</v>
      </c>
      <c r="N22" s="39"/>
      <c r="O22" s="39"/>
      <c r="P22" s="44"/>
      <c r="Q22" s="47"/>
      <c r="R22" s="31"/>
      <c r="S22" s="31"/>
      <c r="T22" s="31"/>
      <c r="U22" s="31"/>
      <c r="V22" s="31"/>
      <c r="W22" s="31"/>
      <c r="X22" s="31"/>
      <c r="Y22" s="31"/>
      <c r="Z22" s="31"/>
    </row>
    <row r="23" spans="1:26" x14ac:dyDescent="0.25">
      <c r="A23" s="31"/>
      <c r="B23" s="37"/>
      <c r="C23" s="41" t="s">
        <v>105</v>
      </c>
      <c r="D23" s="39"/>
      <c r="E23" s="41"/>
      <c r="F23" s="43"/>
      <c r="G23" s="39"/>
      <c r="H23" s="44"/>
      <c r="I23" s="45"/>
      <c r="J23" s="39"/>
      <c r="K23" s="41" t="s">
        <v>106</v>
      </c>
      <c r="L23" s="39"/>
      <c r="M23" s="41" t="s">
        <v>141</v>
      </c>
      <c r="N23" s="39"/>
      <c r="O23" s="39"/>
      <c r="P23" s="44"/>
      <c r="Q23" s="47"/>
      <c r="R23" s="31"/>
      <c r="S23" s="31"/>
      <c r="T23" s="31"/>
      <c r="U23" s="31"/>
      <c r="V23" s="31"/>
      <c r="W23" s="31"/>
      <c r="X23" s="31"/>
      <c r="Y23" s="31"/>
      <c r="Z23" s="31"/>
    </row>
    <row r="24" spans="1:26" x14ac:dyDescent="0.25">
      <c r="A24" s="31"/>
      <c r="B24" s="37"/>
      <c r="C24" s="41" t="s">
        <v>107</v>
      </c>
      <c r="D24" s="39"/>
      <c r="E24" s="41"/>
      <c r="F24" s="43"/>
      <c r="G24" s="39"/>
      <c r="H24" s="44"/>
      <c r="I24" s="45"/>
      <c r="J24" s="39"/>
      <c r="K24" s="46" t="s">
        <v>108</v>
      </c>
      <c r="L24" s="39"/>
      <c r="M24" s="41"/>
      <c r="N24" s="39"/>
      <c r="O24" s="39"/>
      <c r="P24" s="39"/>
      <c r="Q24" s="47"/>
      <c r="R24" s="31"/>
      <c r="S24" s="31"/>
      <c r="T24" s="31"/>
      <c r="U24" s="31"/>
      <c r="V24" s="31"/>
      <c r="W24" s="31"/>
      <c r="X24" s="31"/>
      <c r="Y24" s="31"/>
      <c r="Z24" s="31"/>
    </row>
    <row r="25" spans="1:26" x14ac:dyDescent="0.25">
      <c r="A25" s="31"/>
      <c r="B25" s="37"/>
      <c r="C25" s="41" t="s">
        <v>109</v>
      </c>
      <c r="D25" s="39"/>
      <c r="E25" s="41"/>
      <c r="F25" s="43"/>
      <c r="G25" s="39"/>
      <c r="H25" s="44"/>
      <c r="I25" s="42"/>
      <c r="J25" s="39"/>
      <c r="K25" s="41" t="s">
        <v>110</v>
      </c>
      <c r="L25" s="39"/>
      <c r="M25" s="41" t="s">
        <v>142</v>
      </c>
      <c r="N25" s="39"/>
      <c r="O25" s="39"/>
      <c r="P25" s="44"/>
      <c r="Q25" s="47"/>
      <c r="R25" s="31"/>
      <c r="S25" s="31"/>
      <c r="T25" s="31"/>
      <c r="U25" s="31"/>
      <c r="V25" s="31"/>
      <c r="W25" s="31"/>
      <c r="X25" s="31"/>
      <c r="Y25" s="31"/>
      <c r="Z25" s="31"/>
    </row>
    <row r="26" spans="1:26" x14ac:dyDescent="0.25">
      <c r="A26" s="31"/>
      <c r="B26" s="48"/>
      <c r="C26" s="49"/>
      <c r="D26" s="49"/>
      <c r="E26" s="49"/>
      <c r="F26" s="49"/>
      <c r="G26" s="49"/>
      <c r="H26" s="49"/>
      <c r="I26" s="50"/>
      <c r="J26" s="49"/>
      <c r="K26" s="49"/>
      <c r="L26" s="49"/>
      <c r="M26" s="49"/>
      <c r="N26" s="49"/>
      <c r="O26" s="49"/>
      <c r="P26" s="49"/>
      <c r="Q26" s="51"/>
      <c r="R26" s="31"/>
      <c r="S26" s="31"/>
      <c r="T26" s="31"/>
      <c r="U26" s="31"/>
      <c r="V26" s="31"/>
      <c r="W26" s="31"/>
      <c r="X26" s="31"/>
      <c r="Y26" s="31"/>
      <c r="Z26" s="31"/>
    </row>
    <row r="27" spans="1:26" ht="48" customHeight="1" x14ac:dyDescent="0.25">
      <c r="A27" s="31"/>
      <c r="B27" s="495" t="s">
        <v>111</v>
      </c>
      <c r="C27" s="496"/>
      <c r="D27" s="496"/>
      <c r="E27" s="496"/>
      <c r="F27" s="496"/>
      <c r="G27" s="496"/>
      <c r="H27" s="496"/>
      <c r="I27" s="496"/>
      <c r="J27" s="496" t="s">
        <v>112</v>
      </c>
      <c r="K27" s="496"/>
      <c r="L27" s="496"/>
      <c r="M27" s="496"/>
      <c r="N27" s="496"/>
      <c r="O27" s="496"/>
      <c r="P27" s="496"/>
      <c r="Q27" s="497"/>
      <c r="R27" s="31"/>
      <c r="S27" s="31"/>
      <c r="T27" s="31"/>
      <c r="U27" s="31"/>
      <c r="V27" s="31"/>
      <c r="W27" s="31"/>
      <c r="X27" s="31"/>
      <c r="Y27" s="31"/>
      <c r="Z27" s="31"/>
    </row>
    <row r="28" spans="1:26" x14ac:dyDescent="0.25">
      <c r="A28" s="31"/>
      <c r="B28" s="37"/>
      <c r="C28" s="39"/>
      <c r="D28" s="39"/>
      <c r="E28" s="39"/>
      <c r="F28" s="39"/>
      <c r="G28" s="39"/>
      <c r="H28" s="39"/>
      <c r="I28" s="42"/>
      <c r="J28" s="39"/>
      <c r="K28" s="39"/>
      <c r="L28" s="39"/>
      <c r="M28" s="39"/>
      <c r="N28" s="39"/>
      <c r="O28" s="39"/>
      <c r="P28" s="39"/>
      <c r="Q28" s="40"/>
      <c r="R28" s="31"/>
      <c r="S28" s="31"/>
      <c r="T28" s="31"/>
      <c r="U28" s="31"/>
      <c r="V28" s="31"/>
      <c r="W28" s="31"/>
      <c r="X28" s="31"/>
      <c r="Y28" s="31"/>
      <c r="Z28" s="31"/>
    </row>
    <row r="29" spans="1:26" x14ac:dyDescent="0.25">
      <c r="A29" s="31"/>
      <c r="B29" s="37"/>
      <c r="C29" s="39"/>
      <c r="D29" s="52">
        <v>1</v>
      </c>
      <c r="E29" s="52">
        <v>2</v>
      </c>
      <c r="F29" s="52">
        <v>3</v>
      </c>
      <c r="G29" s="52">
        <v>4</v>
      </c>
      <c r="H29" s="52">
        <v>5</v>
      </c>
      <c r="I29" s="42"/>
      <c r="J29" s="39"/>
      <c r="K29" s="39"/>
      <c r="L29" s="52">
        <v>1</v>
      </c>
      <c r="M29" s="52">
        <v>2</v>
      </c>
      <c r="N29" s="52">
        <v>3</v>
      </c>
      <c r="O29" s="52">
        <v>4</v>
      </c>
      <c r="P29" s="52">
        <v>5</v>
      </c>
      <c r="Q29" s="40"/>
      <c r="R29" s="31"/>
      <c r="S29" s="31"/>
      <c r="T29" s="31"/>
      <c r="U29" s="31"/>
      <c r="V29" s="31"/>
      <c r="W29" s="31"/>
      <c r="X29" s="31"/>
      <c r="Y29" s="31"/>
      <c r="Z29" s="31"/>
    </row>
    <row r="30" spans="1:26" x14ac:dyDescent="0.25">
      <c r="A30" s="31"/>
      <c r="B30" s="37"/>
      <c r="C30" s="39"/>
      <c r="D30" s="44"/>
      <c r="E30" s="44"/>
      <c r="F30" s="44"/>
      <c r="G30" s="44"/>
      <c r="H30" s="44" t="s">
        <v>204</v>
      </c>
      <c r="I30" s="45"/>
      <c r="J30" s="39"/>
      <c r="K30" s="39"/>
      <c r="L30" s="44"/>
      <c r="M30" s="44"/>
      <c r="N30" s="44"/>
      <c r="O30" s="44" t="s">
        <v>204</v>
      </c>
      <c r="P30" s="44"/>
      <c r="Q30" s="40"/>
      <c r="R30" s="31"/>
      <c r="S30" s="31"/>
      <c r="T30" s="31"/>
      <c r="U30" s="31"/>
      <c r="V30" s="31"/>
      <c r="W30" s="31"/>
      <c r="X30" s="31"/>
      <c r="Y30" s="31"/>
      <c r="Z30" s="31"/>
    </row>
    <row r="31" spans="1:26" ht="15.75" thickBot="1" x14ac:dyDescent="0.3">
      <c r="A31" s="31"/>
      <c r="B31" s="53"/>
      <c r="C31" s="54"/>
      <c r="D31" s="54"/>
      <c r="E31" s="54"/>
      <c r="F31" s="54"/>
      <c r="G31" s="54"/>
      <c r="H31" s="54"/>
      <c r="I31" s="55"/>
      <c r="J31" s="54"/>
      <c r="K31" s="54"/>
      <c r="L31" s="54"/>
      <c r="M31" s="54"/>
      <c r="N31" s="54"/>
      <c r="O31" s="54"/>
      <c r="P31" s="54"/>
      <c r="Q31" s="56"/>
      <c r="R31" s="31"/>
      <c r="S31" s="31"/>
      <c r="T31" s="31"/>
      <c r="U31" s="31"/>
      <c r="V31" s="31"/>
      <c r="W31" s="31"/>
      <c r="X31" s="31"/>
      <c r="Y31" s="31"/>
      <c r="Z31" s="31"/>
    </row>
    <row r="32" spans="1:26" ht="15.75" thickBot="1" x14ac:dyDescent="0.3">
      <c r="A32" s="31"/>
      <c r="B32" s="37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40"/>
      <c r="R32" s="31"/>
      <c r="S32" s="31"/>
      <c r="T32" s="31"/>
      <c r="U32" s="31"/>
      <c r="V32" s="31"/>
      <c r="W32" s="31"/>
      <c r="X32" s="31"/>
      <c r="Y32" s="31"/>
      <c r="Z32" s="31"/>
    </row>
    <row r="33" spans="1:26" x14ac:dyDescent="0.25">
      <c r="A33" s="31"/>
      <c r="B33" s="159"/>
      <c r="C33" s="494" t="s">
        <v>113</v>
      </c>
      <c r="D33" s="494"/>
      <c r="E33" s="494"/>
      <c r="F33" s="494"/>
      <c r="G33" s="494"/>
      <c r="H33" s="494"/>
      <c r="I33" s="494"/>
      <c r="J33" s="494"/>
      <c r="K33" s="494"/>
      <c r="L33" s="494"/>
      <c r="M33" s="494"/>
      <c r="N33" s="494"/>
      <c r="O33" s="494"/>
      <c r="P33" s="494"/>
      <c r="Q33" s="160"/>
      <c r="R33" s="31"/>
      <c r="S33" s="32"/>
      <c r="T33" s="32"/>
      <c r="U33" s="32"/>
      <c r="V33" s="32"/>
      <c r="W33" s="31"/>
      <c r="X33" s="31"/>
      <c r="Y33" s="31"/>
      <c r="Z33" s="31"/>
    </row>
    <row r="34" spans="1:26" ht="44.25" customHeight="1" x14ac:dyDescent="0.25">
      <c r="A34" s="31"/>
      <c r="B34" s="495" t="s">
        <v>114</v>
      </c>
      <c r="C34" s="496"/>
      <c r="D34" s="496"/>
      <c r="E34" s="496"/>
      <c r="F34" s="496"/>
      <c r="G34" s="496"/>
      <c r="H34" s="496"/>
      <c r="I34" s="496"/>
      <c r="J34" s="496" t="s">
        <v>115</v>
      </c>
      <c r="K34" s="496"/>
      <c r="L34" s="496"/>
      <c r="M34" s="496"/>
      <c r="N34" s="496"/>
      <c r="O34" s="496"/>
      <c r="P34" s="496"/>
      <c r="Q34" s="497"/>
      <c r="R34" s="31"/>
      <c r="S34" s="32"/>
      <c r="T34" s="57"/>
      <c r="U34" s="58"/>
      <c r="V34" s="57"/>
      <c r="W34" s="31"/>
      <c r="X34" s="31"/>
      <c r="Y34" s="31"/>
      <c r="Z34" s="31"/>
    </row>
    <row r="35" spans="1:26" x14ac:dyDescent="0.25">
      <c r="A35" s="31"/>
      <c r="B35" s="37"/>
      <c r="C35" s="39"/>
      <c r="D35" s="52">
        <v>1</v>
      </c>
      <c r="E35" s="52">
        <v>2</v>
      </c>
      <c r="F35" s="52">
        <v>3</v>
      </c>
      <c r="G35" s="52">
        <v>4</v>
      </c>
      <c r="H35" s="52">
        <v>5</v>
      </c>
      <c r="I35" s="42"/>
      <c r="J35" s="39"/>
      <c r="K35" s="39"/>
      <c r="L35" s="52">
        <v>1</v>
      </c>
      <c r="M35" s="52">
        <v>2</v>
      </c>
      <c r="N35" s="52">
        <v>3</v>
      </c>
      <c r="O35" s="52">
        <v>4</v>
      </c>
      <c r="P35" s="52">
        <v>5</v>
      </c>
      <c r="Q35" s="40"/>
      <c r="R35" s="31"/>
      <c r="S35" s="32"/>
      <c r="T35" s="32"/>
      <c r="U35" s="32"/>
      <c r="V35" s="32"/>
      <c r="W35" s="31"/>
      <c r="X35" s="31"/>
      <c r="Y35" s="31"/>
      <c r="Z35" s="31"/>
    </row>
    <row r="36" spans="1:26" x14ac:dyDescent="0.25">
      <c r="A36" s="31"/>
      <c r="B36" s="37"/>
      <c r="C36" s="39"/>
      <c r="D36" s="44"/>
      <c r="E36" s="44"/>
      <c r="F36" s="44"/>
      <c r="G36" s="44" t="s">
        <v>204</v>
      </c>
      <c r="H36" s="44"/>
      <c r="I36" s="42"/>
      <c r="J36" s="39"/>
      <c r="K36" s="39"/>
      <c r="L36" s="44"/>
      <c r="M36" s="44"/>
      <c r="N36" s="44"/>
      <c r="O36" s="44" t="s">
        <v>204</v>
      </c>
      <c r="P36" s="44"/>
      <c r="Q36" s="40"/>
      <c r="R36" s="31"/>
      <c r="S36" s="32"/>
      <c r="T36" s="32"/>
      <c r="U36" s="32"/>
      <c r="V36" s="32"/>
      <c r="W36" s="31"/>
      <c r="X36" s="31"/>
      <c r="Y36" s="31"/>
      <c r="Z36" s="31"/>
    </row>
    <row r="37" spans="1:26" ht="15.75" thickBot="1" x14ac:dyDescent="0.3">
      <c r="A37" s="31"/>
      <c r="B37" s="53"/>
      <c r="C37" s="54"/>
      <c r="D37" s="54"/>
      <c r="E37" s="54"/>
      <c r="F37" s="54"/>
      <c r="G37" s="54"/>
      <c r="H37" s="54"/>
      <c r="I37" s="59"/>
      <c r="J37" s="54"/>
      <c r="K37" s="54"/>
      <c r="L37" s="54"/>
      <c r="M37" s="54"/>
      <c r="N37" s="54"/>
      <c r="O37" s="54"/>
      <c r="P37" s="54"/>
      <c r="Q37" s="56"/>
      <c r="R37" s="31"/>
      <c r="S37" s="32"/>
      <c r="T37" s="32"/>
      <c r="U37" s="32"/>
      <c r="V37" s="32"/>
      <c r="W37" s="31"/>
      <c r="X37" s="31"/>
      <c r="Y37" s="31"/>
      <c r="Z37" s="31"/>
    </row>
    <row r="38" spans="1:26" ht="15.75" thickBot="1" x14ac:dyDescent="0.3">
      <c r="A38" s="31"/>
      <c r="B38" s="37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40"/>
      <c r="R38" s="31"/>
      <c r="S38" s="32"/>
      <c r="T38" s="32"/>
      <c r="U38" s="32"/>
      <c r="V38" s="32"/>
      <c r="W38" s="31"/>
      <c r="X38" s="31"/>
      <c r="Y38" s="31"/>
      <c r="Z38" s="31"/>
    </row>
    <row r="39" spans="1:26" x14ac:dyDescent="0.25">
      <c r="A39" s="31"/>
      <c r="B39" s="161"/>
      <c r="C39" s="493" t="s">
        <v>116</v>
      </c>
      <c r="D39" s="493"/>
      <c r="E39" s="493"/>
      <c r="F39" s="493"/>
      <c r="G39" s="493"/>
      <c r="H39" s="493"/>
      <c r="I39" s="493"/>
      <c r="J39" s="494"/>
      <c r="K39" s="494"/>
      <c r="L39" s="494"/>
      <c r="M39" s="494"/>
      <c r="N39" s="494"/>
      <c r="O39" s="494"/>
      <c r="P39" s="494"/>
      <c r="Q39" s="160"/>
      <c r="R39" s="31"/>
      <c r="S39" s="32"/>
      <c r="T39" s="32"/>
      <c r="U39" s="32"/>
      <c r="V39" s="32"/>
      <c r="W39" s="31"/>
      <c r="X39" s="31"/>
      <c r="Y39" s="31"/>
      <c r="Z39" s="31"/>
    </row>
    <row r="40" spans="1:26" ht="44.25" customHeight="1" x14ac:dyDescent="0.25">
      <c r="A40" s="31"/>
      <c r="B40" s="495" t="s">
        <v>117</v>
      </c>
      <c r="C40" s="496"/>
      <c r="D40" s="496"/>
      <c r="E40" s="496"/>
      <c r="F40" s="496"/>
      <c r="G40" s="496"/>
      <c r="H40" s="496"/>
      <c r="I40" s="496"/>
      <c r="J40" s="496" t="s">
        <v>118</v>
      </c>
      <c r="K40" s="496"/>
      <c r="L40" s="496"/>
      <c r="M40" s="496"/>
      <c r="N40" s="496"/>
      <c r="O40" s="496"/>
      <c r="P40" s="496"/>
      <c r="Q40" s="497"/>
      <c r="R40" s="31"/>
      <c r="S40" s="32"/>
      <c r="T40" s="32"/>
      <c r="U40" s="32"/>
      <c r="V40" s="32"/>
      <c r="W40" s="31"/>
      <c r="X40" s="31"/>
      <c r="Y40" s="31"/>
      <c r="Z40" s="31"/>
    </row>
    <row r="41" spans="1:26" x14ac:dyDescent="0.25">
      <c r="A41" s="31"/>
      <c r="B41" s="37"/>
      <c r="C41" s="39"/>
      <c r="D41" s="39"/>
      <c r="E41" s="39"/>
      <c r="F41" s="39"/>
      <c r="G41" s="39"/>
      <c r="H41" s="39"/>
      <c r="I41" s="42"/>
      <c r="J41" s="39"/>
      <c r="K41" s="39"/>
      <c r="L41" s="39"/>
      <c r="M41" s="39"/>
      <c r="N41" s="39"/>
      <c r="O41" s="39"/>
      <c r="P41" s="39"/>
      <c r="Q41" s="40"/>
      <c r="R41" s="31"/>
      <c r="S41" s="32"/>
      <c r="T41" s="32"/>
      <c r="U41" s="32"/>
      <c r="V41" s="32"/>
      <c r="W41" s="31"/>
      <c r="X41" s="31"/>
      <c r="Y41" s="31"/>
      <c r="Z41" s="31"/>
    </row>
    <row r="42" spans="1:26" x14ac:dyDescent="0.25">
      <c r="A42" s="31"/>
      <c r="B42" s="37"/>
      <c r="C42" s="46" t="s">
        <v>92</v>
      </c>
      <c r="D42" s="39"/>
      <c r="E42" s="39"/>
      <c r="F42" s="39"/>
      <c r="G42" s="39"/>
      <c r="H42" s="39"/>
      <c r="I42" s="42"/>
      <c r="J42" s="39"/>
      <c r="K42" s="39"/>
      <c r="L42" s="52">
        <v>1</v>
      </c>
      <c r="M42" s="52">
        <v>2</v>
      </c>
      <c r="N42" s="52">
        <v>3</v>
      </c>
      <c r="O42" s="52">
        <v>4</v>
      </c>
      <c r="P42" s="52">
        <v>5</v>
      </c>
      <c r="Q42" s="40"/>
      <c r="R42" s="31"/>
      <c r="S42" s="32"/>
      <c r="T42" s="32"/>
      <c r="U42" s="32"/>
      <c r="V42" s="32"/>
      <c r="W42" s="31"/>
      <c r="X42" s="31"/>
      <c r="Y42" s="31"/>
      <c r="Z42" s="31"/>
    </row>
    <row r="43" spans="1:26" x14ac:dyDescent="0.25">
      <c r="A43" s="31"/>
      <c r="B43" s="37"/>
      <c r="C43" s="41" t="s">
        <v>94</v>
      </c>
      <c r="D43" s="39"/>
      <c r="E43" s="39"/>
      <c r="F43" s="39"/>
      <c r="G43" s="39"/>
      <c r="H43" s="44"/>
      <c r="I43" s="42"/>
      <c r="J43" s="39"/>
      <c r="K43" s="39"/>
      <c r="L43" s="44"/>
      <c r="M43" s="44"/>
      <c r="N43" s="44"/>
      <c r="O43" s="44" t="s">
        <v>204</v>
      </c>
      <c r="P43" s="44"/>
      <c r="Q43" s="40"/>
      <c r="R43" s="31"/>
      <c r="S43" s="32"/>
      <c r="T43" s="32"/>
      <c r="U43" s="32"/>
      <c r="V43" s="32"/>
      <c r="W43" s="31"/>
      <c r="X43" s="31"/>
      <c r="Y43" s="31"/>
      <c r="Z43" s="31"/>
    </row>
    <row r="44" spans="1:26" x14ac:dyDescent="0.25">
      <c r="A44" s="31"/>
      <c r="B44" s="37"/>
      <c r="C44" s="41" t="s">
        <v>96</v>
      </c>
      <c r="D44" s="39"/>
      <c r="E44" s="39"/>
      <c r="F44" s="39"/>
      <c r="G44" s="39"/>
      <c r="H44" s="44"/>
      <c r="I44" s="42"/>
      <c r="J44" s="39"/>
      <c r="K44" s="39"/>
      <c r="L44" s="39"/>
      <c r="M44" s="39"/>
      <c r="N44" s="39"/>
      <c r="O44" s="39"/>
      <c r="P44" s="39"/>
      <c r="Q44" s="40"/>
      <c r="R44" s="31"/>
      <c r="S44" s="32"/>
      <c r="T44" s="32"/>
      <c r="U44" s="32"/>
      <c r="V44" s="32"/>
      <c r="W44" s="31"/>
      <c r="X44" s="31"/>
      <c r="Y44" s="31"/>
      <c r="Z44" s="31"/>
    </row>
    <row r="45" spans="1:26" x14ac:dyDescent="0.25">
      <c r="A45" s="31"/>
      <c r="B45" s="37"/>
      <c r="C45" s="41" t="s">
        <v>98</v>
      </c>
      <c r="D45" s="39"/>
      <c r="E45" s="39"/>
      <c r="F45" s="39"/>
      <c r="G45" s="39"/>
      <c r="H45" s="44"/>
      <c r="I45" s="42"/>
      <c r="J45" s="39"/>
      <c r="K45" s="39"/>
      <c r="L45" s="39"/>
      <c r="M45" s="39"/>
      <c r="N45" s="39"/>
      <c r="O45" s="39"/>
      <c r="P45" s="39"/>
      <c r="Q45" s="40"/>
      <c r="R45" s="31"/>
      <c r="S45" s="32"/>
      <c r="T45" s="32"/>
      <c r="U45" s="32"/>
      <c r="V45" s="32"/>
      <c r="W45" s="31"/>
      <c r="X45" s="31"/>
      <c r="Y45" s="31"/>
      <c r="Z45" s="31"/>
    </row>
    <row r="46" spans="1:26" x14ac:dyDescent="0.25">
      <c r="A46" s="31"/>
      <c r="B46" s="37"/>
      <c r="C46" s="46" t="s">
        <v>6</v>
      </c>
      <c r="D46" s="39"/>
      <c r="E46" s="39"/>
      <c r="F46" s="39"/>
      <c r="G46" s="39"/>
      <c r="H46" s="39"/>
      <c r="I46" s="45"/>
      <c r="J46" s="39"/>
      <c r="K46" s="39"/>
      <c r="L46" s="39"/>
      <c r="M46" s="39"/>
      <c r="N46" s="39"/>
      <c r="O46" s="39"/>
      <c r="P46" s="39"/>
      <c r="Q46" s="40"/>
      <c r="R46" s="31"/>
      <c r="S46" s="32"/>
      <c r="T46" s="32"/>
      <c r="U46" s="32"/>
      <c r="V46" s="32"/>
      <c r="W46" s="31"/>
      <c r="X46" s="31"/>
      <c r="Y46" s="31"/>
      <c r="Z46" s="31"/>
    </row>
    <row r="47" spans="1:26" x14ac:dyDescent="0.25">
      <c r="A47" s="31"/>
      <c r="B47" s="37"/>
      <c r="C47" s="41" t="s">
        <v>101</v>
      </c>
      <c r="D47" s="39"/>
      <c r="E47" s="39"/>
      <c r="F47" s="39"/>
      <c r="G47" s="39"/>
      <c r="H47" s="44"/>
      <c r="I47" s="45"/>
      <c r="J47" s="39"/>
      <c r="K47" s="39"/>
      <c r="L47" s="39"/>
      <c r="M47" s="39"/>
      <c r="N47" s="39"/>
      <c r="O47" s="39"/>
      <c r="P47" s="39"/>
      <c r="Q47" s="40"/>
      <c r="R47" s="31"/>
      <c r="S47" s="32"/>
      <c r="T47" s="32"/>
      <c r="U47" s="32"/>
      <c r="V47" s="32"/>
      <c r="W47" s="31"/>
      <c r="X47" s="31"/>
      <c r="Y47" s="31"/>
      <c r="Z47" s="31"/>
    </row>
    <row r="48" spans="1:26" x14ac:dyDescent="0.25">
      <c r="A48" s="31"/>
      <c r="B48" s="37"/>
      <c r="C48" s="41" t="s">
        <v>103</v>
      </c>
      <c r="D48" s="39"/>
      <c r="E48" s="39"/>
      <c r="F48" s="39"/>
      <c r="G48" s="39"/>
      <c r="H48" s="44" t="s">
        <v>204</v>
      </c>
      <c r="I48" s="45"/>
      <c r="J48" s="39"/>
      <c r="K48" s="39"/>
      <c r="L48" s="39"/>
      <c r="M48" s="39"/>
      <c r="N48" s="39"/>
      <c r="O48" s="39"/>
      <c r="P48" s="39"/>
      <c r="Q48" s="40"/>
      <c r="R48" s="31"/>
      <c r="S48" s="32"/>
      <c r="T48" s="32"/>
      <c r="U48" s="32"/>
      <c r="V48" s="32"/>
      <c r="W48" s="31"/>
      <c r="X48" s="31"/>
      <c r="Y48" s="31"/>
      <c r="Z48" s="31"/>
    </row>
    <row r="49" spans="1:26" x14ac:dyDescent="0.25">
      <c r="A49" s="31"/>
      <c r="B49" s="37"/>
      <c r="C49" s="41" t="s">
        <v>104</v>
      </c>
      <c r="D49" s="39"/>
      <c r="E49" s="39"/>
      <c r="F49" s="39"/>
      <c r="G49" s="39"/>
      <c r="H49" s="44"/>
      <c r="I49" s="42"/>
      <c r="J49" s="39"/>
      <c r="K49" s="39"/>
      <c r="L49" s="39"/>
      <c r="M49" s="39"/>
      <c r="N49" s="39"/>
      <c r="O49" s="39"/>
      <c r="P49" s="39"/>
      <c r="Q49" s="40"/>
      <c r="R49" s="31"/>
      <c r="S49" s="32"/>
      <c r="T49" s="32"/>
      <c r="U49" s="32"/>
      <c r="V49" s="32"/>
      <c r="W49" s="32"/>
      <c r="X49" s="32"/>
      <c r="Y49" s="31"/>
      <c r="Z49" s="31"/>
    </row>
    <row r="50" spans="1:26" x14ac:dyDescent="0.25">
      <c r="A50" s="31"/>
      <c r="B50" s="37"/>
      <c r="C50" s="41" t="s">
        <v>106</v>
      </c>
      <c r="D50" s="39"/>
      <c r="E50" s="39"/>
      <c r="F50" s="39"/>
      <c r="G50" s="39"/>
      <c r="H50" s="44"/>
      <c r="I50" s="45"/>
      <c r="J50" s="39"/>
      <c r="K50" s="39"/>
      <c r="L50" s="39"/>
      <c r="M50" s="39"/>
      <c r="N50" s="39"/>
      <c r="O50" s="39"/>
      <c r="P50" s="39"/>
      <c r="Q50" s="40"/>
      <c r="R50" s="31"/>
      <c r="S50" s="32"/>
      <c r="T50" s="32"/>
      <c r="U50" s="32"/>
      <c r="V50" s="32"/>
      <c r="W50" s="32"/>
      <c r="X50" s="32"/>
      <c r="Y50" s="31"/>
      <c r="Z50" s="31"/>
    </row>
    <row r="51" spans="1:26" x14ac:dyDescent="0.25">
      <c r="A51" s="31"/>
      <c r="B51" s="37"/>
      <c r="C51" s="46" t="s">
        <v>108</v>
      </c>
      <c r="D51" s="39"/>
      <c r="E51" s="39"/>
      <c r="F51" s="39"/>
      <c r="G51" s="39"/>
      <c r="H51" s="39"/>
      <c r="I51" s="45"/>
      <c r="J51" s="39"/>
      <c r="K51" s="39"/>
      <c r="L51" s="39"/>
      <c r="M51" s="39"/>
      <c r="N51" s="39"/>
      <c r="O51" s="39"/>
      <c r="P51" s="39"/>
      <c r="Q51" s="40"/>
      <c r="R51" s="31"/>
      <c r="S51" s="32"/>
      <c r="T51" s="32"/>
      <c r="U51" s="32"/>
      <c r="V51" s="32"/>
      <c r="W51" s="32"/>
      <c r="X51" s="32"/>
      <c r="Y51" s="31"/>
      <c r="Z51" s="31"/>
    </row>
    <row r="52" spans="1:26" x14ac:dyDescent="0.25">
      <c r="A52" s="31"/>
      <c r="B52" s="37"/>
      <c r="C52" s="41" t="s">
        <v>110</v>
      </c>
      <c r="D52" s="39"/>
      <c r="E52" s="39"/>
      <c r="F52" s="39"/>
      <c r="G52" s="39"/>
      <c r="H52" s="44"/>
      <c r="I52" s="45"/>
      <c r="J52" s="39"/>
      <c r="K52" s="39"/>
      <c r="L52" s="39"/>
      <c r="M52" s="39"/>
      <c r="N52" s="39"/>
      <c r="O52" s="39"/>
      <c r="P52" s="39"/>
      <c r="Q52" s="40"/>
      <c r="R52" s="31"/>
      <c r="S52" s="32"/>
      <c r="T52" s="32"/>
      <c r="U52" s="32"/>
      <c r="V52" s="32"/>
      <c r="W52" s="32"/>
      <c r="X52" s="32"/>
      <c r="Y52" s="31"/>
      <c r="Z52" s="31"/>
    </row>
    <row r="53" spans="1:26" ht="15.75" thickBot="1" x14ac:dyDescent="0.3">
      <c r="A53" s="31"/>
      <c r="B53" s="53"/>
      <c r="C53" s="54"/>
      <c r="D53" s="54"/>
      <c r="E53" s="54"/>
      <c r="F53" s="54"/>
      <c r="G53" s="54"/>
      <c r="H53" s="54"/>
      <c r="I53" s="55"/>
      <c r="J53" s="54"/>
      <c r="K53" s="54"/>
      <c r="L53" s="54"/>
      <c r="M53" s="54"/>
      <c r="N53" s="54"/>
      <c r="O53" s="54"/>
      <c r="P53" s="54"/>
      <c r="Q53" s="56"/>
      <c r="R53" s="31"/>
      <c r="S53" s="32"/>
      <c r="T53" s="32"/>
      <c r="U53" s="32"/>
      <c r="V53" s="32"/>
      <c r="W53" s="32"/>
      <c r="X53" s="32"/>
      <c r="Y53" s="31"/>
      <c r="Z53" s="31"/>
    </row>
    <row r="54" spans="1:26" x14ac:dyDescent="0.25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60"/>
      <c r="L54" s="31"/>
      <c r="M54" s="31"/>
      <c r="N54" s="31"/>
      <c r="O54" s="31"/>
      <c r="P54" s="31"/>
      <c r="Q54" s="31"/>
      <c r="R54" s="31"/>
      <c r="S54" s="32"/>
      <c r="T54" s="32"/>
      <c r="U54" s="32"/>
      <c r="V54" s="32"/>
      <c r="W54" s="32"/>
      <c r="X54" s="32"/>
      <c r="Y54" s="31"/>
      <c r="Z54" s="31"/>
    </row>
  </sheetData>
  <mergeCells count="25">
    <mergeCell ref="D2:M2"/>
    <mergeCell ref="N2:Q2"/>
    <mergeCell ref="B2:C2"/>
    <mergeCell ref="C3:P3"/>
    <mergeCell ref="C4:P4"/>
    <mergeCell ref="C5:P5"/>
    <mergeCell ref="C7:P7"/>
    <mergeCell ref="D8:P8"/>
    <mergeCell ref="D9:P9"/>
    <mergeCell ref="D10:K10"/>
    <mergeCell ref="M10:P10"/>
    <mergeCell ref="C39:P39"/>
    <mergeCell ref="B40:I40"/>
    <mergeCell ref="J40:Q40"/>
    <mergeCell ref="C12:P12"/>
    <mergeCell ref="B8:C8"/>
    <mergeCell ref="B9:C9"/>
    <mergeCell ref="B10:C10"/>
    <mergeCell ref="C33:P33"/>
    <mergeCell ref="B13:I13"/>
    <mergeCell ref="J13:Q13"/>
    <mergeCell ref="B27:I27"/>
    <mergeCell ref="J27:Q27"/>
    <mergeCell ref="B34:I34"/>
    <mergeCell ref="J34:Q34"/>
  </mergeCells>
  <conditionalFormatting sqref="H15:H21 H23:H25 P16:P18 P20:P23 P25 D30:H30 L30:P30 D36:H36 L36:P36 H43:H45 H47:H50 L43:P43 H52">
    <cfRule type="cellIs" dxfId="13" priority="16" stopIfTrue="1" operator="greaterThan">
      <formula>0</formula>
    </cfRule>
  </conditionalFormatting>
  <conditionalFormatting sqref="C3:P3">
    <cfRule type="cellIs" dxfId="12" priority="9" stopIfTrue="1" operator="equal">
      <formula>0</formula>
    </cfRule>
  </conditionalFormatting>
  <pageMargins left="0.70866141732283472" right="0.11811023622047245" top="0.74803149606299213" bottom="0.74803149606299213" header="0.31496062992125984" footer="0.31496062992125984"/>
  <pageSetup paperSize="9" scale="70" orientation="portrait" horizontalDpi="1200" verticalDpi="12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3"/>
  <sheetViews>
    <sheetView zoomScaleNormal="100" workbookViewId="0">
      <selection activeCell="N21" sqref="N21"/>
    </sheetView>
  </sheetViews>
  <sheetFormatPr baseColWidth="10" defaultColWidth="11.42578125" defaultRowHeight="15" x14ac:dyDescent="0.25"/>
  <cols>
    <col min="2" max="2" width="2.7109375" customWidth="1"/>
    <col min="3" max="3" width="30.7109375" customWidth="1"/>
    <col min="4" max="8" width="5.7109375" customWidth="1"/>
    <col min="9" max="10" width="2.7109375" customWidth="1"/>
    <col min="11" max="11" width="34.28515625" customWidth="1"/>
    <col min="12" max="16" width="5.7109375" customWidth="1"/>
    <col min="17" max="17" width="2.7109375" customWidth="1"/>
    <col min="18" max="18" width="6.7109375" customWidth="1"/>
    <col min="19" max="19" width="9.5703125" customWidth="1"/>
    <col min="20" max="20" width="6.5703125" bestFit="1" customWidth="1"/>
    <col min="21" max="21" width="19.42578125" bestFit="1" customWidth="1"/>
    <col min="22" max="22" width="4" bestFit="1" customWidth="1"/>
    <col min="23" max="23" width="23.42578125" customWidth="1"/>
    <col min="24" max="24" width="29.140625" customWidth="1"/>
    <col min="25" max="25" width="28.140625" customWidth="1"/>
    <col min="26" max="26" width="21.85546875" customWidth="1"/>
  </cols>
  <sheetData>
    <row r="1" spans="1:26" ht="15.75" thickBot="1" x14ac:dyDescent="0.3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2"/>
      <c r="T1" s="32"/>
      <c r="U1" s="32"/>
      <c r="V1" s="32"/>
      <c r="W1" s="32"/>
      <c r="X1" s="32"/>
      <c r="Y1" s="31"/>
      <c r="Z1" s="31"/>
    </row>
    <row r="2" spans="1:26" ht="74.25" customHeight="1" thickBot="1" x14ac:dyDescent="0.3">
      <c r="A2" s="31"/>
      <c r="B2" s="520"/>
      <c r="C2" s="518"/>
      <c r="D2" s="516" t="s">
        <v>184</v>
      </c>
      <c r="E2" s="517"/>
      <c r="F2" s="517"/>
      <c r="G2" s="517"/>
      <c r="H2" s="517"/>
      <c r="I2" s="517"/>
      <c r="J2" s="517"/>
      <c r="K2" s="517"/>
      <c r="L2" s="517"/>
      <c r="M2" s="517"/>
      <c r="N2" s="518"/>
      <c r="O2" s="518"/>
      <c r="P2" s="518"/>
      <c r="Q2" s="519"/>
      <c r="R2" s="31"/>
      <c r="S2" s="32"/>
      <c r="T2" s="32"/>
      <c r="U2" s="32"/>
      <c r="V2" s="32"/>
      <c r="W2" s="32"/>
      <c r="X2" s="32"/>
      <c r="Y2" s="31"/>
      <c r="Z2" s="31"/>
    </row>
    <row r="3" spans="1:26" ht="15.75" thickBot="1" x14ac:dyDescent="0.3">
      <c r="A3" s="31"/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2"/>
      <c r="R3" s="31"/>
      <c r="S3" s="32"/>
      <c r="T3" s="32"/>
      <c r="U3" s="32"/>
      <c r="V3" s="32"/>
      <c r="W3" s="32"/>
      <c r="X3" s="32"/>
      <c r="Y3" s="31"/>
      <c r="Z3" s="31"/>
    </row>
    <row r="4" spans="1:26" x14ac:dyDescent="0.25">
      <c r="A4" s="31"/>
      <c r="B4" s="159"/>
      <c r="C4" s="494" t="str">
        <f>+'Valoración Datos'!C7:P7</f>
        <v>1. IDENTIFICACIÓN GENERAL</v>
      </c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  <c r="P4" s="494"/>
      <c r="Q4" s="160"/>
      <c r="R4" s="31"/>
      <c r="S4" s="32"/>
      <c r="T4" s="32"/>
      <c r="U4" s="32"/>
      <c r="V4" s="32"/>
      <c r="W4" s="32"/>
      <c r="X4" s="32"/>
      <c r="Y4" s="31"/>
      <c r="Z4" s="31"/>
    </row>
    <row r="5" spans="1:26" x14ac:dyDescent="0.25">
      <c r="A5" s="33"/>
      <c r="B5" s="498" t="str">
        <f>+'Valoración Datos'!B8:C8</f>
        <v>INSTITUCIÓN:</v>
      </c>
      <c r="C5" s="499"/>
      <c r="D5" s="539" t="str">
        <f>+'Valoración Datos'!D8</f>
        <v>Gobierno Autónomo Descentralizado de la Provincia del Carchi</v>
      </c>
      <c r="E5" s="539"/>
      <c r="F5" s="539"/>
      <c r="G5" s="539"/>
      <c r="H5" s="539"/>
      <c r="I5" s="539"/>
      <c r="J5" s="539"/>
      <c r="K5" s="539"/>
      <c r="L5" s="539"/>
      <c r="M5" s="539"/>
      <c r="N5" s="539"/>
      <c r="O5" s="539"/>
      <c r="P5" s="539"/>
      <c r="Q5" s="151"/>
      <c r="R5" s="33"/>
      <c r="S5" s="34"/>
      <c r="T5" s="34"/>
      <c r="V5" s="34"/>
      <c r="W5" s="34"/>
      <c r="X5" s="34"/>
      <c r="Y5" s="33"/>
      <c r="Z5" s="33"/>
    </row>
    <row r="6" spans="1:26" x14ac:dyDescent="0.25">
      <c r="A6" s="33"/>
      <c r="B6" s="498" t="str">
        <f>+'Valoración Datos'!B9:C9</f>
        <v>UNIDAD O PROCESO:</v>
      </c>
      <c r="C6" s="499"/>
      <c r="D6" s="540" t="str">
        <f>+'Valoración Datos'!D9</f>
        <v>Procuraduría Síndica</v>
      </c>
      <c r="E6" s="540"/>
      <c r="F6" s="540"/>
      <c r="G6" s="540"/>
      <c r="H6" s="540"/>
      <c r="I6" s="540"/>
      <c r="J6" s="540"/>
      <c r="K6" s="540"/>
      <c r="L6" s="541"/>
      <c r="M6" s="540"/>
      <c r="N6" s="540"/>
      <c r="O6" s="540"/>
      <c r="P6" s="540"/>
      <c r="Q6" s="151"/>
      <c r="R6" s="33"/>
      <c r="S6" s="34"/>
      <c r="T6" s="34"/>
      <c r="U6" s="34"/>
      <c r="V6" s="34"/>
      <c r="W6" s="34"/>
      <c r="X6" s="34"/>
      <c r="Y6" s="33"/>
      <c r="Z6" s="33"/>
    </row>
    <row r="7" spans="1:26" ht="15.75" customHeight="1" thickBot="1" x14ac:dyDescent="0.3">
      <c r="A7" s="61"/>
      <c r="B7" s="536" t="str">
        <f>+'Valoración Datos'!B10:C10</f>
        <v>PUESTO ESPECÍFICO:</v>
      </c>
      <c r="C7" s="537"/>
      <c r="D7" s="512" t="str">
        <f>+'Valoración Datos'!D10</f>
        <v>Abogado en Talento Humano</v>
      </c>
      <c r="E7" s="513"/>
      <c r="F7" s="513"/>
      <c r="G7" s="513"/>
      <c r="H7" s="513"/>
      <c r="I7" s="513"/>
      <c r="J7" s="513"/>
      <c r="K7" s="514"/>
      <c r="L7" s="179" t="s">
        <v>4</v>
      </c>
      <c r="M7" s="538">
        <f>+'Valoración Datos'!M10</f>
        <v>1510</v>
      </c>
      <c r="N7" s="538"/>
      <c r="O7" s="538"/>
      <c r="P7" s="538"/>
      <c r="Q7" s="152"/>
      <c r="R7" s="61"/>
      <c r="S7" s="62"/>
      <c r="T7" s="62"/>
      <c r="U7" s="62"/>
      <c r="V7" s="62"/>
      <c r="W7" s="62"/>
      <c r="X7" s="62"/>
      <c r="Y7" s="61"/>
      <c r="Z7" s="61"/>
    </row>
    <row r="8" spans="1:26" ht="15.75" hidden="1" thickBot="1" x14ac:dyDescent="0.3">
      <c r="A8" s="31"/>
      <c r="B8" s="80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2"/>
      <c r="R8" s="31"/>
      <c r="S8" s="32"/>
      <c r="T8" s="32"/>
      <c r="U8" s="32"/>
      <c r="V8" s="32"/>
      <c r="W8" s="32"/>
      <c r="X8" s="32"/>
      <c r="Y8" s="31"/>
      <c r="Z8" s="31"/>
    </row>
    <row r="9" spans="1:26" x14ac:dyDescent="0.25">
      <c r="A9" s="31"/>
      <c r="B9" s="159"/>
      <c r="C9" s="494" t="str">
        <f>+'Valoración Datos'!C12:P12</f>
        <v>2. PERFIL DE COMPETENCIAS DEL PUESTO</v>
      </c>
      <c r="D9" s="494"/>
      <c r="E9" s="494"/>
      <c r="F9" s="494"/>
      <c r="G9" s="494"/>
      <c r="H9" s="494"/>
      <c r="I9" s="494"/>
      <c r="J9" s="494"/>
      <c r="K9" s="494"/>
      <c r="L9" s="494"/>
      <c r="M9" s="494"/>
      <c r="N9" s="494"/>
      <c r="O9" s="494"/>
      <c r="P9" s="494"/>
      <c r="Q9" s="160"/>
      <c r="R9" s="31"/>
      <c r="S9" s="32"/>
      <c r="Y9" s="31"/>
      <c r="Z9" s="31"/>
    </row>
    <row r="10" spans="1:26" x14ac:dyDescent="0.25">
      <c r="A10" s="31"/>
      <c r="B10" s="37"/>
      <c r="C10" s="39"/>
      <c r="D10" s="39"/>
      <c r="E10" s="39"/>
      <c r="F10" s="39"/>
      <c r="G10" s="39"/>
      <c r="H10" s="39"/>
      <c r="I10" s="38"/>
      <c r="J10" s="39"/>
      <c r="K10" s="39"/>
      <c r="L10" s="39"/>
      <c r="M10" s="39"/>
      <c r="N10" s="39"/>
      <c r="O10" s="39"/>
      <c r="P10" s="39"/>
      <c r="Q10" s="40"/>
      <c r="R10" s="31"/>
      <c r="S10" s="32"/>
      <c r="Y10" s="31"/>
      <c r="Z10" s="31"/>
    </row>
    <row r="11" spans="1:26" x14ac:dyDescent="0.25">
      <c r="A11" s="31"/>
      <c r="B11" s="37"/>
      <c r="C11" s="180" t="s">
        <v>120</v>
      </c>
      <c r="D11" s="39"/>
      <c r="E11" s="39"/>
      <c r="F11" s="39"/>
      <c r="G11" s="39"/>
      <c r="H11" s="39"/>
      <c r="I11" s="42"/>
      <c r="J11" s="39"/>
      <c r="K11" s="180" t="s">
        <v>121</v>
      </c>
      <c r="L11" s="39"/>
      <c r="M11" s="39"/>
      <c r="N11" s="39"/>
      <c r="O11" s="39"/>
      <c r="P11" s="39"/>
      <c r="Q11" s="40"/>
      <c r="R11" s="31"/>
      <c r="S11" s="32"/>
      <c r="Y11" s="31"/>
      <c r="Z11" s="31"/>
    </row>
    <row r="12" spans="1:26" x14ac:dyDescent="0.25">
      <c r="A12" s="31"/>
      <c r="B12" s="37"/>
      <c r="C12" s="39"/>
      <c r="D12" s="39"/>
      <c r="E12" s="39"/>
      <c r="F12" s="39"/>
      <c r="G12" s="39"/>
      <c r="H12" s="39"/>
      <c r="I12" s="42"/>
      <c r="J12" s="39"/>
      <c r="K12" s="39"/>
      <c r="L12" s="39"/>
      <c r="M12" s="39"/>
      <c r="N12" s="39"/>
      <c r="O12" s="39"/>
      <c r="P12" s="39"/>
      <c r="Q12" s="40"/>
      <c r="R12" s="31"/>
      <c r="S12" s="32"/>
      <c r="Y12" s="31"/>
      <c r="Z12" s="31"/>
    </row>
    <row r="13" spans="1:26" x14ac:dyDescent="0.25">
      <c r="A13" s="31"/>
      <c r="B13" s="37"/>
      <c r="C13" s="41" t="s">
        <v>91</v>
      </c>
      <c r="D13" s="39"/>
      <c r="E13" s="39"/>
      <c r="F13" s="63">
        <f>+'Valoración Datos'!H15</f>
        <v>0</v>
      </c>
      <c r="G13" s="39"/>
      <c r="H13" s="182">
        <v>15</v>
      </c>
      <c r="I13" s="42"/>
      <c r="J13" s="39"/>
      <c r="K13" s="46" t="s">
        <v>92</v>
      </c>
      <c r="L13" s="39"/>
      <c r="M13" s="39"/>
      <c r="N13" s="39"/>
      <c r="O13" s="39"/>
      <c r="P13" s="39"/>
      <c r="Q13" s="40"/>
      <c r="R13" s="31"/>
      <c r="S13" s="32"/>
      <c r="Y13" s="31"/>
      <c r="Z13" s="31"/>
    </row>
    <row r="14" spans="1:26" x14ac:dyDescent="0.25">
      <c r="A14" s="31"/>
      <c r="B14" s="37"/>
      <c r="C14" s="41" t="s">
        <v>93</v>
      </c>
      <c r="D14" s="39"/>
      <c r="E14" s="39"/>
      <c r="F14" s="64">
        <f>+'Valoración Datos'!H16</f>
        <v>0</v>
      </c>
      <c r="G14" s="39"/>
      <c r="H14" s="182">
        <v>45</v>
      </c>
      <c r="I14" s="42"/>
      <c r="J14" s="39"/>
      <c r="K14" s="41" t="s">
        <v>94</v>
      </c>
      <c r="L14" s="41" t="s">
        <v>136</v>
      </c>
      <c r="M14" s="39"/>
      <c r="N14" s="63">
        <f>+'Valoración Datos'!P16</f>
        <v>0</v>
      </c>
      <c r="O14" s="39"/>
      <c r="P14" s="182">
        <v>14</v>
      </c>
      <c r="Q14" s="40"/>
      <c r="R14" s="31"/>
      <c r="S14" s="32"/>
      <c r="Y14" s="31"/>
      <c r="Z14" s="31"/>
    </row>
    <row r="15" spans="1:26" x14ac:dyDescent="0.25">
      <c r="A15" s="31"/>
      <c r="B15" s="37"/>
      <c r="C15" s="41" t="s">
        <v>95</v>
      </c>
      <c r="D15" s="39"/>
      <c r="E15" s="39"/>
      <c r="F15" s="64">
        <f>+'Valoración Datos'!H17</f>
        <v>0</v>
      </c>
      <c r="G15" s="39"/>
      <c r="H15" s="182">
        <v>85</v>
      </c>
      <c r="I15" s="42"/>
      <c r="J15" s="39"/>
      <c r="K15" s="41" t="s">
        <v>96</v>
      </c>
      <c r="L15" s="41" t="s">
        <v>136</v>
      </c>
      <c r="M15" s="39"/>
      <c r="N15" s="64">
        <f>+'Valoración Datos'!P17</f>
        <v>0</v>
      </c>
      <c r="O15" s="39"/>
      <c r="P15" s="182">
        <v>28</v>
      </c>
      <c r="Q15" s="40"/>
      <c r="R15" s="31"/>
      <c r="S15" s="32"/>
      <c r="Y15" s="31"/>
      <c r="Z15" s="31"/>
    </row>
    <row r="16" spans="1:26" x14ac:dyDescent="0.25">
      <c r="A16" s="31"/>
      <c r="B16" s="37"/>
      <c r="C16" s="41" t="s">
        <v>97</v>
      </c>
      <c r="D16" s="39"/>
      <c r="E16" s="39"/>
      <c r="F16" s="64">
        <f>+'Valoración Datos'!H18</f>
        <v>0</v>
      </c>
      <c r="G16" s="39"/>
      <c r="H16" s="182">
        <v>125</v>
      </c>
      <c r="I16" s="42"/>
      <c r="J16" s="39"/>
      <c r="K16" s="41" t="s">
        <v>98</v>
      </c>
      <c r="L16" s="41" t="s">
        <v>137</v>
      </c>
      <c r="M16" s="39"/>
      <c r="N16" s="65">
        <f>+'Valoración Datos'!P18</f>
        <v>0</v>
      </c>
      <c r="O16" s="39"/>
      <c r="P16" s="182">
        <v>42</v>
      </c>
      <c r="Q16" s="40"/>
      <c r="R16" s="31"/>
      <c r="S16" s="32"/>
      <c r="Y16" s="31"/>
      <c r="Z16" s="31"/>
    </row>
    <row r="17" spans="1:26" x14ac:dyDescent="0.25">
      <c r="A17" s="31"/>
      <c r="B17" s="37"/>
      <c r="C17" s="41" t="s">
        <v>99</v>
      </c>
      <c r="D17" s="39"/>
      <c r="E17" s="39"/>
      <c r="F17" s="64" t="str">
        <f>+'Valoración Datos'!H19</f>
        <v>X</v>
      </c>
      <c r="G17" s="39"/>
      <c r="H17" s="182">
        <v>140</v>
      </c>
      <c r="I17" s="42"/>
      <c r="J17" s="39"/>
      <c r="K17" s="46" t="s">
        <v>6</v>
      </c>
      <c r="L17" s="41"/>
      <c r="M17" s="39"/>
      <c r="N17" s="66"/>
      <c r="O17" s="39"/>
      <c r="P17" s="66"/>
      <c r="Q17" s="40"/>
      <c r="R17" s="31"/>
      <c r="S17" s="32"/>
      <c r="Y17" s="31"/>
      <c r="Z17" s="31"/>
    </row>
    <row r="18" spans="1:26" x14ac:dyDescent="0.25">
      <c r="A18" s="31"/>
      <c r="B18" s="37"/>
      <c r="C18" s="41" t="s">
        <v>100</v>
      </c>
      <c r="D18" s="39"/>
      <c r="E18" s="39"/>
      <c r="F18" s="64">
        <f>+'Valoración Datos'!H20</f>
        <v>0</v>
      </c>
      <c r="G18" s="39"/>
      <c r="H18" s="182">
        <v>155</v>
      </c>
      <c r="I18" s="42"/>
      <c r="J18" s="39"/>
      <c r="K18" s="41" t="s">
        <v>101</v>
      </c>
      <c r="L18" s="41" t="s">
        <v>138</v>
      </c>
      <c r="M18" s="39"/>
      <c r="N18" s="63">
        <f>+'Valoración Datos'!P20</f>
        <v>0</v>
      </c>
      <c r="O18" s="39"/>
      <c r="P18" s="182">
        <v>56</v>
      </c>
      <c r="Q18" s="40"/>
      <c r="R18" s="31"/>
      <c r="S18" s="32"/>
      <c r="Y18" s="31"/>
      <c r="Z18" s="31"/>
    </row>
    <row r="19" spans="1:26" x14ac:dyDescent="0.25">
      <c r="A19" s="31"/>
      <c r="B19" s="37"/>
      <c r="C19" s="41" t="s">
        <v>102</v>
      </c>
      <c r="D19" s="39"/>
      <c r="E19" s="39"/>
      <c r="F19" s="65">
        <f>+'Valoración Datos'!H21</f>
        <v>0</v>
      </c>
      <c r="G19" s="39"/>
      <c r="H19" s="182">
        <v>170</v>
      </c>
      <c r="I19" s="42"/>
      <c r="J19" s="39"/>
      <c r="K19" s="41" t="s">
        <v>103</v>
      </c>
      <c r="L19" s="41" t="s">
        <v>139</v>
      </c>
      <c r="M19" s="39"/>
      <c r="N19" s="64" t="str">
        <f>+'Valoración Datos'!P21</f>
        <v>X</v>
      </c>
      <c r="O19" s="39"/>
      <c r="P19" s="182">
        <v>70</v>
      </c>
      <c r="Q19" s="40"/>
      <c r="R19" s="31"/>
      <c r="S19" s="32"/>
      <c r="Y19" s="31"/>
      <c r="Z19" s="31"/>
    </row>
    <row r="20" spans="1:26" x14ac:dyDescent="0.25">
      <c r="A20" s="31"/>
      <c r="B20" s="37"/>
      <c r="C20" s="39"/>
      <c r="D20" s="39"/>
      <c r="E20" s="39"/>
      <c r="F20" s="39"/>
      <c r="G20" s="39"/>
      <c r="H20" s="39"/>
      <c r="I20" s="42"/>
      <c r="J20" s="39"/>
      <c r="K20" s="41" t="s">
        <v>104</v>
      </c>
      <c r="L20" s="41" t="s">
        <v>140</v>
      </c>
      <c r="M20" s="39"/>
      <c r="N20" s="64">
        <f>+'Valoración Datos'!P22</f>
        <v>0</v>
      </c>
      <c r="O20" s="39"/>
      <c r="P20" s="182">
        <v>84</v>
      </c>
      <c r="Q20" s="40"/>
      <c r="R20" s="31"/>
      <c r="S20" s="32"/>
      <c r="Y20" s="31"/>
      <c r="Z20" s="31"/>
    </row>
    <row r="21" spans="1:26" x14ac:dyDescent="0.25">
      <c r="A21" s="31"/>
      <c r="B21" s="37"/>
      <c r="C21" s="41" t="s">
        <v>105</v>
      </c>
      <c r="D21" s="39"/>
      <c r="E21" s="39"/>
      <c r="F21" s="63">
        <f>+'Valoración Datos'!H23</f>
        <v>0</v>
      </c>
      <c r="G21" s="39"/>
      <c r="H21" s="182">
        <v>10</v>
      </c>
      <c r="I21" s="42"/>
      <c r="J21" s="39"/>
      <c r="K21" s="41" t="s">
        <v>106</v>
      </c>
      <c r="L21" s="41" t="s">
        <v>141</v>
      </c>
      <c r="M21" s="39"/>
      <c r="N21" s="65">
        <f>+'Valoración Datos'!P23</f>
        <v>0</v>
      </c>
      <c r="O21" s="39"/>
      <c r="P21" s="182">
        <v>100</v>
      </c>
      <c r="Q21" s="40"/>
      <c r="R21" s="31"/>
      <c r="S21" s="32"/>
      <c r="Y21" s="31"/>
      <c r="Z21" s="31"/>
    </row>
    <row r="22" spans="1:26" x14ac:dyDescent="0.25">
      <c r="A22" s="31"/>
      <c r="B22" s="37"/>
      <c r="C22" s="41" t="s">
        <v>107</v>
      </c>
      <c r="D22" s="39"/>
      <c r="E22" s="39"/>
      <c r="F22" s="64">
        <f>+'Valoración Datos'!H24</f>
        <v>0</v>
      </c>
      <c r="G22" s="39"/>
      <c r="H22" s="182">
        <v>20</v>
      </c>
      <c r="I22" s="42"/>
      <c r="J22" s="39"/>
      <c r="K22" s="46" t="s">
        <v>108</v>
      </c>
      <c r="L22" s="41"/>
      <c r="M22" s="39"/>
      <c r="N22" s="66"/>
      <c r="O22" s="39"/>
      <c r="P22" s="66"/>
      <c r="Q22" s="40"/>
      <c r="R22" s="31"/>
      <c r="S22" s="32"/>
      <c r="Y22" s="31"/>
      <c r="Z22" s="31"/>
    </row>
    <row r="23" spans="1:26" x14ac:dyDescent="0.25">
      <c r="A23" s="31"/>
      <c r="B23" s="37"/>
      <c r="C23" s="41" t="s">
        <v>109</v>
      </c>
      <c r="D23" s="39"/>
      <c r="E23" s="39"/>
      <c r="F23" s="65">
        <f>+'Valoración Datos'!H25</f>
        <v>0</v>
      </c>
      <c r="G23" s="39"/>
      <c r="H23" s="182">
        <v>30</v>
      </c>
      <c r="I23" s="42"/>
      <c r="J23" s="39"/>
      <c r="K23" s="41" t="s">
        <v>110</v>
      </c>
      <c r="L23" s="41" t="s">
        <v>142</v>
      </c>
      <c r="M23" s="39"/>
      <c r="N23" s="67">
        <f>+'Valoración Datos'!P25</f>
        <v>0</v>
      </c>
      <c r="O23" s="39"/>
      <c r="P23" s="182">
        <v>100</v>
      </c>
      <c r="Q23" s="40"/>
      <c r="R23" s="31"/>
      <c r="S23" s="32"/>
      <c r="Y23" s="31"/>
      <c r="Z23" s="31"/>
    </row>
    <row r="24" spans="1:26" x14ac:dyDescent="0.25">
      <c r="A24" s="31"/>
      <c r="B24" s="48"/>
      <c r="C24" s="49"/>
      <c r="D24" s="49"/>
      <c r="E24" s="49"/>
      <c r="F24" s="49"/>
      <c r="G24" s="49"/>
      <c r="H24" s="49"/>
      <c r="I24" s="50"/>
      <c r="J24" s="49"/>
      <c r="K24" s="49"/>
      <c r="L24" s="49"/>
      <c r="M24" s="49"/>
      <c r="N24" s="49"/>
      <c r="O24" s="49"/>
      <c r="P24" s="49"/>
      <c r="Q24" s="68"/>
      <c r="R24" s="31"/>
      <c r="S24" s="32"/>
      <c r="Y24" s="31"/>
      <c r="Z24" s="31"/>
    </row>
    <row r="25" spans="1:26" x14ac:dyDescent="0.25">
      <c r="A25" s="31"/>
      <c r="B25" s="37"/>
      <c r="C25" s="39"/>
      <c r="D25" s="39"/>
      <c r="E25" s="39"/>
      <c r="F25" s="39"/>
      <c r="G25" s="39"/>
      <c r="H25" s="39"/>
      <c r="I25" s="42"/>
      <c r="J25" s="39"/>
      <c r="K25" s="39"/>
      <c r="L25" s="39"/>
      <c r="M25" s="39"/>
      <c r="N25" s="39"/>
      <c r="O25" s="39"/>
      <c r="P25" s="39"/>
      <c r="Q25" s="40"/>
      <c r="R25" s="31"/>
      <c r="S25" s="32"/>
      <c r="Y25" s="31"/>
      <c r="Z25" s="31"/>
    </row>
    <row r="26" spans="1:26" x14ac:dyDescent="0.25">
      <c r="A26" s="31"/>
      <c r="B26" s="37"/>
      <c r="C26" s="180" t="s">
        <v>123</v>
      </c>
      <c r="D26" s="39"/>
      <c r="E26" s="39"/>
      <c r="F26" s="39"/>
      <c r="G26" s="39"/>
      <c r="H26" s="39"/>
      <c r="I26" s="42"/>
      <c r="J26" s="39"/>
      <c r="K26" s="180" t="s">
        <v>124</v>
      </c>
      <c r="L26" s="39"/>
      <c r="M26" s="39"/>
      <c r="N26" s="39"/>
      <c r="O26" s="39"/>
      <c r="P26" s="39"/>
      <c r="Q26" s="40"/>
      <c r="R26" s="31"/>
      <c r="S26" s="32"/>
      <c r="Y26" s="31"/>
      <c r="Z26" s="31"/>
    </row>
    <row r="27" spans="1:26" x14ac:dyDescent="0.25">
      <c r="A27" s="31"/>
      <c r="B27" s="37"/>
      <c r="C27" s="39"/>
      <c r="D27" s="52">
        <v>1</v>
      </c>
      <c r="E27" s="39"/>
      <c r="F27" s="63">
        <f>+'Valoración Datos'!D30</f>
        <v>0</v>
      </c>
      <c r="G27" s="39"/>
      <c r="H27" s="182">
        <v>20</v>
      </c>
      <c r="I27" s="42"/>
      <c r="J27" s="39"/>
      <c r="K27" s="39"/>
      <c r="L27" s="52">
        <v>1</v>
      </c>
      <c r="M27" s="39"/>
      <c r="N27" s="63">
        <f>+'Valoración Datos'!L30</f>
        <v>0</v>
      </c>
      <c r="O27" s="39"/>
      <c r="P27" s="182">
        <v>20</v>
      </c>
      <c r="Q27" s="40"/>
      <c r="R27" s="31"/>
      <c r="S27" s="32"/>
      <c r="Y27" s="31"/>
      <c r="Z27" s="31"/>
    </row>
    <row r="28" spans="1:26" x14ac:dyDescent="0.25">
      <c r="A28" s="31"/>
      <c r="B28" s="37"/>
      <c r="C28" s="39"/>
      <c r="D28" s="52">
        <v>2</v>
      </c>
      <c r="E28" s="39"/>
      <c r="F28" s="64">
        <f>+'Valoración Datos'!E30</f>
        <v>0</v>
      </c>
      <c r="G28" s="39"/>
      <c r="H28" s="182">
        <v>40</v>
      </c>
      <c r="I28" s="42"/>
      <c r="J28" s="39"/>
      <c r="K28" s="39"/>
      <c r="L28" s="52">
        <v>2</v>
      </c>
      <c r="M28" s="39"/>
      <c r="N28" s="64">
        <f>+'Valoración Datos'!M30</f>
        <v>0</v>
      </c>
      <c r="O28" s="39"/>
      <c r="P28" s="182">
        <v>40</v>
      </c>
      <c r="Q28" s="40"/>
      <c r="R28" s="31"/>
      <c r="S28" s="32"/>
      <c r="Y28" s="31"/>
      <c r="Z28" s="31"/>
    </row>
    <row r="29" spans="1:26" x14ac:dyDescent="0.25">
      <c r="A29" s="31"/>
      <c r="B29" s="37"/>
      <c r="C29" s="39"/>
      <c r="D29" s="52">
        <v>3</v>
      </c>
      <c r="E29" s="39"/>
      <c r="F29" s="64">
        <f>+'Valoración Datos'!F30</f>
        <v>0</v>
      </c>
      <c r="G29" s="39"/>
      <c r="H29" s="182">
        <v>60</v>
      </c>
      <c r="I29" s="42"/>
      <c r="J29" s="39"/>
      <c r="K29" s="39"/>
      <c r="L29" s="52">
        <v>3</v>
      </c>
      <c r="M29" s="39"/>
      <c r="N29" s="64">
        <f>+'Valoración Datos'!N30</f>
        <v>0</v>
      </c>
      <c r="O29" s="39"/>
      <c r="P29" s="182">
        <v>60</v>
      </c>
      <c r="Q29" s="40"/>
      <c r="R29" s="31"/>
      <c r="S29" s="32"/>
      <c r="Y29" s="31"/>
      <c r="Z29" s="31"/>
    </row>
    <row r="30" spans="1:26" x14ac:dyDescent="0.25">
      <c r="A30" s="31"/>
      <c r="B30" s="37"/>
      <c r="C30" s="39"/>
      <c r="D30" s="52">
        <v>4</v>
      </c>
      <c r="E30" s="39"/>
      <c r="F30" s="64">
        <f>+'Valoración Datos'!G30</f>
        <v>0</v>
      </c>
      <c r="G30" s="39"/>
      <c r="H30" s="182">
        <v>80</v>
      </c>
      <c r="I30" s="42"/>
      <c r="J30" s="39"/>
      <c r="K30" s="39"/>
      <c r="L30" s="52">
        <v>4</v>
      </c>
      <c r="M30" s="39"/>
      <c r="N30" s="64" t="str">
        <f>+'Valoración Datos'!O30</f>
        <v>X</v>
      </c>
      <c r="O30" s="39"/>
      <c r="P30" s="182">
        <v>80</v>
      </c>
      <c r="Q30" s="40"/>
      <c r="R30" s="31"/>
      <c r="S30" s="32"/>
      <c r="Y30" s="31"/>
      <c r="Z30" s="31"/>
    </row>
    <row r="31" spans="1:26" x14ac:dyDescent="0.25">
      <c r="A31" s="31"/>
      <c r="B31" s="37"/>
      <c r="C31" s="39"/>
      <c r="D31" s="52">
        <v>5</v>
      </c>
      <c r="E31" s="39"/>
      <c r="F31" s="65" t="str">
        <f>+'Valoración Datos'!H30</f>
        <v>X</v>
      </c>
      <c r="G31" s="39"/>
      <c r="H31" s="182">
        <v>100</v>
      </c>
      <c r="I31" s="42"/>
      <c r="J31" s="39"/>
      <c r="K31" s="39"/>
      <c r="L31" s="52">
        <v>5</v>
      </c>
      <c r="M31" s="39"/>
      <c r="N31" s="65">
        <f>+'Valoración Datos'!P30</f>
        <v>0</v>
      </c>
      <c r="O31" s="39"/>
      <c r="P31" s="182">
        <v>100</v>
      </c>
      <c r="Q31" s="40"/>
      <c r="R31" s="31"/>
      <c r="S31" s="32"/>
      <c r="Y31" s="31"/>
      <c r="Z31" s="31"/>
    </row>
    <row r="32" spans="1:26" ht="15.75" thickBot="1" x14ac:dyDescent="0.3">
      <c r="A32" s="31"/>
      <c r="B32" s="53"/>
      <c r="C32" s="54"/>
      <c r="D32" s="54"/>
      <c r="E32" s="54"/>
      <c r="F32" s="54"/>
      <c r="G32" s="54"/>
      <c r="H32" s="54"/>
      <c r="I32" s="59"/>
      <c r="J32" s="54"/>
      <c r="K32" s="54"/>
      <c r="L32" s="54"/>
      <c r="M32" s="54"/>
      <c r="N32" s="54"/>
      <c r="O32" s="54"/>
      <c r="P32" s="54"/>
      <c r="Q32" s="56"/>
      <c r="R32" s="31"/>
      <c r="S32" s="32"/>
      <c r="Y32" s="31"/>
      <c r="Z32" s="31"/>
    </row>
    <row r="33" spans="1:26" ht="15.75" hidden="1" thickBot="1" x14ac:dyDescent="0.3">
      <c r="A33" s="31"/>
      <c r="B33" s="37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40"/>
      <c r="R33" s="31"/>
      <c r="S33" s="32"/>
      <c r="Y33" s="31"/>
      <c r="Z33" s="31"/>
    </row>
    <row r="34" spans="1:26" x14ac:dyDescent="0.25">
      <c r="A34" s="31"/>
      <c r="B34" s="159"/>
      <c r="C34" s="494" t="str">
        <f>+'Valoración Datos'!C33:P33</f>
        <v>3. COMPLEJIDAD DEL PUESTO</v>
      </c>
      <c r="D34" s="494"/>
      <c r="E34" s="494"/>
      <c r="F34" s="494"/>
      <c r="G34" s="494"/>
      <c r="H34" s="494"/>
      <c r="I34" s="494"/>
      <c r="J34" s="494"/>
      <c r="K34" s="494"/>
      <c r="L34" s="494"/>
      <c r="M34" s="494"/>
      <c r="N34" s="494"/>
      <c r="O34" s="494"/>
      <c r="P34" s="494"/>
      <c r="Q34" s="160"/>
      <c r="R34" s="31"/>
      <c r="S34" s="32"/>
      <c r="Y34" s="31"/>
      <c r="Z34" s="31"/>
    </row>
    <row r="35" spans="1:26" x14ac:dyDescent="0.25">
      <c r="A35" s="31"/>
      <c r="B35" s="37"/>
      <c r="C35" s="39"/>
      <c r="D35" s="39"/>
      <c r="E35" s="39"/>
      <c r="F35" s="39"/>
      <c r="G35" s="39"/>
      <c r="H35" s="39"/>
      <c r="I35" s="38"/>
      <c r="J35" s="39"/>
      <c r="K35" s="39"/>
      <c r="L35" s="39"/>
      <c r="M35" s="39"/>
      <c r="N35" s="39"/>
      <c r="O35" s="39"/>
      <c r="P35" s="39"/>
      <c r="Q35" s="40"/>
      <c r="R35" s="31"/>
      <c r="S35" s="32"/>
      <c r="Y35" s="31"/>
      <c r="Z35" s="31"/>
    </row>
    <row r="36" spans="1:26" x14ac:dyDescent="0.25">
      <c r="A36" s="31"/>
      <c r="B36" s="37"/>
      <c r="C36" s="180" t="s">
        <v>125</v>
      </c>
      <c r="D36" s="39"/>
      <c r="E36" s="39"/>
      <c r="F36" s="39"/>
      <c r="G36" s="39"/>
      <c r="H36" s="39"/>
      <c r="I36" s="42"/>
      <c r="J36" s="39"/>
      <c r="K36" s="180" t="s">
        <v>126</v>
      </c>
      <c r="L36" s="39"/>
      <c r="M36" s="39"/>
      <c r="N36" s="39"/>
      <c r="O36" s="39"/>
      <c r="P36" s="39"/>
      <c r="Q36" s="40"/>
      <c r="R36" s="31"/>
      <c r="S36" s="32"/>
      <c r="Y36" s="31"/>
      <c r="Z36" s="31"/>
    </row>
    <row r="37" spans="1:26" x14ac:dyDescent="0.25">
      <c r="A37" s="31"/>
      <c r="B37" s="37"/>
      <c r="C37" s="39"/>
      <c r="D37" s="52">
        <v>1</v>
      </c>
      <c r="E37" s="39"/>
      <c r="F37" s="63">
        <f>+'Valoración Datos'!D36</f>
        <v>0</v>
      </c>
      <c r="G37" s="39"/>
      <c r="H37" s="182">
        <v>20</v>
      </c>
      <c r="I37" s="42"/>
      <c r="J37" s="39"/>
      <c r="K37" s="39"/>
      <c r="L37" s="52">
        <v>1</v>
      </c>
      <c r="M37" s="39"/>
      <c r="N37" s="63">
        <f>+'Valoración Datos'!$L$36</f>
        <v>0</v>
      </c>
      <c r="O37" s="39"/>
      <c r="P37" s="182">
        <v>20</v>
      </c>
      <c r="Q37" s="40"/>
      <c r="R37" s="31"/>
      <c r="S37" s="32"/>
      <c r="Y37" s="31"/>
      <c r="Z37" s="31"/>
    </row>
    <row r="38" spans="1:26" x14ac:dyDescent="0.25">
      <c r="A38" s="31"/>
      <c r="B38" s="37"/>
      <c r="C38" s="39"/>
      <c r="D38" s="52">
        <v>2</v>
      </c>
      <c r="E38" s="39"/>
      <c r="F38" s="64">
        <f>+'Valoración Datos'!E36</f>
        <v>0</v>
      </c>
      <c r="G38" s="39"/>
      <c r="H38" s="182">
        <v>40</v>
      </c>
      <c r="I38" s="42"/>
      <c r="J38" s="39"/>
      <c r="K38" s="39"/>
      <c r="L38" s="52">
        <v>2</v>
      </c>
      <c r="M38" s="39"/>
      <c r="N38" s="64">
        <f>+'Valoración Datos'!$M$36</f>
        <v>0</v>
      </c>
      <c r="O38" s="39"/>
      <c r="P38" s="182">
        <v>40</v>
      </c>
      <c r="Q38" s="40"/>
      <c r="R38" s="31"/>
      <c r="S38" s="32"/>
      <c r="Y38" s="31"/>
      <c r="Z38" s="31"/>
    </row>
    <row r="39" spans="1:26" x14ac:dyDescent="0.25">
      <c r="A39" s="31"/>
      <c r="B39" s="37"/>
      <c r="C39" s="39"/>
      <c r="D39" s="52">
        <v>3</v>
      </c>
      <c r="E39" s="39"/>
      <c r="F39" s="64">
        <f>+'Valoración Datos'!F36</f>
        <v>0</v>
      </c>
      <c r="G39" s="39"/>
      <c r="H39" s="182">
        <v>60</v>
      </c>
      <c r="I39" s="42"/>
      <c r="J39" s="39"/>
      <c r="K39" s="39"/>
      <c r="L39" s="52">
        <v>3</v>
      </c>
      <c r="M39" s="39"/>
      <c r="N39" s="64">
        <f>+'Valoración Datos'!$N36</f>
        <v>0</v>
      </c>
      <c r="O39" s="39"/>
      <c r="P39" s="182">
        <v>60</v>
      </c>
      <c r="Q39" s="40"/>
      <c r="R39" s="31"/>
      <c r="S39" s="32"/>
      <c r="Y39" s="31"/>
      <c r="Z39" s="31"/>
    </row>
    <row r="40" spans="1:26" x14ac:dyDescent="0.25">
      <c r="A40" s="31"/>
      <c r="B40" s="37"/>
      <c r="C40" s="39"/>
      <c r="D40" s="52">
        <v>4</v>
      </c>
      <c r="E40" s="39"/>
      <c r="F40" s="64" t="str">
        <f>+'Valoración Datos'!G36</f>
        <v>X</v>
      </c>
      <c r="G40" s="39"/>
      <c r="H40" s="182">
        <v>80</v>
      </c>
      <c r="I40" s="42"/>
      <c r="J40" s="39"/>
      <c r="K40" s="39"/>
      <c r="L40" s="52">
        <v>4</v>
      </c>
      <c r="M40" s="39"/>
      <c r="N40" s="64" t="str">
        <f>+'Valoración Datos'!$O36</f>
        <v>X</v>
      </c>
      <c r="O40" s="39"/>
      <c r="P40" s="182">
        <v>80</v>
      </c>
      <c r="Q40" s="40"/>
      <c r="R40" s="31"/>
      <c r="S40" s="32"/>
      <c r="Y40" s="31"/>
      <c r="Z40" s="31"/>
    </row>
    <row r="41" spans="1:26" x14ac:dyDescent="0.25">
      <c r="A41" s="31"/>
      <c r="B41" s="37"/>
      <c r="C41" s="39"/>
      <c r="D41" s="52">
        <v>5</v>
      </c>
      <c r="E41" s="39"/>
      <c r="F41" s="65">
        <f>+'Valoración Datos'!H36</f>
        <v>0</v>
      </c>
      <c r="G41" s="39"/>
      <c r="H41" s="182">
        <v>100</v>
      </c>
      <c r="I41" s="42"/>
      <c r="J41" s="39"/>
      <c r="K41" s="39"/>
      <c r="L41" s="52">
        <v>5</v>
      </c>
      <c r="M41" s="39"/>
      <c r="N41" s="65">
        <f>+'Valoración Datos'!$P36</f>
        <v>0</v>
      </c>
      <c r="O41" s="39"/>
      <c r="P41" s="182">
        <v>100</v>
      </c>
      <c r="Q41" s="40"/>
      <c r="R41" s="31"/>
      <c r="S41" s="32"/>
      <c r="Y41" s="31"/>
      <c r="Z41" s="31"/>
    </row>
    <row r="42" spans="1:26" ht="15.75" thickBot="1" x14ac:dyDescent="0.3">
      <c r="A42" s="31"/>
      <c r="B42" s="53"/>
      <c r="C42" s="54"/>
      <c r="D42" s="54"/>
      <c r="E42" s="54"/>
      <c r="F42" s="54"/>
      <c r="G42" s="54"/>
      <c r="H42" s="54"/>
      <c r="I42" s="59"/>
      <c r="J42" s="54"/>
      <c r="K42" s="54"/>
      <c r="L42" s="54"/>
      <c r="M42" s="54"/>
      <c r="N42" s="54"/>
      <c r="O42" s="54"/>
      <c r="P42" s="54"/>
      <c r="Q42" s="56"/>
      <c r="R42" s="31"/>
      <c r="S42" s="32"/>
      <c r="T42" s="32"/>
      <c r="U42" s="32"/>
      <c r="V42" s="32"/>
      <c r="W42" s="31"/>
      <c r="X42" s="31"/>
      <c r="Y42" s="31"/>
      <c r="Z42" s="31"/>
    </row>
    <row r="43" spans="1:26" ht="15.75" thickBot="1" x14ac:dyDescent="0.3">
      <c r="A43" s="31"/>
      <c r="B43" s="37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40"/>
      <c r="R43" s="31"/>
      <c r="S43" s="32"/>
      <c r="T43" s="32"/>
      <c r="U43" s="32"/>
      <c r="V43" s="32"/>
      <c r="W43" s="31"/>
      <c r="X43" s="31"/>
      <c r="Y43" s="31"/>
      <c r="Z43" s="31"/>
    </row>
    <row r="44" spans="1:26" x14ac:dyDescent="0.25">
      <c r="A44" s="31"/>
      <c r="B44" s="159"/>
      <c r="C44" s="494" t="str">
        <f>+'Valoración Datos'!C39:P39</f>
        <v>4. RESPONSABILIDAD</v>
      </c>
      <c r="D44" s="494"/>
      <c r="E44" s="494"/>
      <c r="F44" s="494"/>
      <c r="G44" s="494"/>
      <c r="H44" s="494"/>
      <c r="I44" s="494"/>
      <c r="J44" s="494"/>
      <c r="K44" s="494"/>
      <c r="L44" s="494"/>
      <c r="M44" s="494"/>
      <c r="N44" s="494"/>
      <c r="O44" s="494"/>
      <c r="P44" s="494"/>
      <c r="Q44" s="160"/>
      <c r="R44" s="31"/>
      <c r="S44" s="31"/>
      <c r="T44" s="31"/>
      <c r="U44" s="31"/>
      <c r="V44" s="31"/>
      <c r="W44" s="31"/>
      <c r="X44" s="31"/>
      <c r="Y44" s="31"/>
      <c r="Z44" s="31"/>
    </row>
    <row r="45" spans="1:26" x14ac:dyDescent="0.25">
      <c r="A45" s="31"/>
      <c r="B45" s="37"/>
      <c r="C45" s="39"/>
      <c r="D45" s="39"/>
      <c r="E45" s="39"/>
      <c r="F45" s="39"/>
      <c r="G45" s="39"/>
      <c r="H45" s="39"/>
      <c r="I45" s="38"/>
      <c r="J45" s="39"/>
      <c r="K45" s="39"/>
      <c r="L45" s="39"/>
      <c r="M45" s="39"/>
      <c r="N45" s="39"/>
      <c r="O45" s="39"/>
      <c r="P45" s="39"/>
      <c r="Q45" s="40"/>
      <c r="R45" s="31"/>
      <c r="S45" s="31"/>
      <c r="T45" s="31"/>
      <c r="U45" s="31"/>
      <c r="V45" s="31"/>
      <c r="W45" s="31"/>
      <c r="X45" s="31"/>
      <c r="Y45" s="31"/>
      <c r="Z45" s="31"/>
    </row>
    <row r="46" spans="1:26" x14ac:dyDescent="0.25">
      <c r="A46" s="31"/>
      <c r="B46" s="37"/>
      <c r="C46" s="180" t="s">
        <v>127</v>
      </c>
      <c r="D46" s="39"/>
      <c r="E46" s="39"/>
      <c r="F46" s="39"/>
      <c r="G46" s="39"/>
      <c r="H46" s="39"/>
      <c r="I46" s="42"/>
      <c r="J46" s="39"/>
      <c r="K46" s="180" t="s">
        <v>128</v>
      </c>
      <c r="L46" s="39"/>
      <c r="M46" s="39"/>
      <c r="N46" s="39"/>
      <c r="O46" s="39"/>
      <c r="P46" s="39"/>
      <c r="Q46" s="40"/>
      <c r="R46" s="31"/>
      <c r="S46" s="31"/>
      <c r="T46" s="31"/>
      <c r="U46" s="31"/>
      <c r="V46" s="31"/>
      <c r="W46" s="31"/>
      <c r="X46" s="31"/>
      <c r="Y46" s="31"/>
      <c r="Z46" s="31"/>
    </row>
    <row r="47" spans="1:26" x14ac:dyDescent="0.25">
      <c r="A47" s="31"/>
      <c r="B47" s="37"/>
      <c r="C47" s="39"/>
      <c r="D47" s="39"/>
      <c r="E47" s="39"/>
      <c r="F47" s="39"/>
      <c r="G47" s="39"/>
      <c r="H47" s="39"/>
      <c r="I47" s="42"/>
      <c r="J47" s="39"/>
      <c r="K47" s="39"/>
      <c r="L47" s="39"/>
      <c r="M47" s="39"/>
      <c r="N47" s="39"/>
      <c r="O47" s="39"/>
      <c r="P47" s="39"/>
      <c r="Q47" s="40"/>
      <c r="R47" s="31"/>
      <c r="S47" s="31"/>
      <c r="T47" s="31"/>
      <c r="U47" s="31"/>
      <c r="V47" s="31"/>
      <c r="W47" s="31"/>
      <c r="X47" s="31"/>
      <c r="Y47" s="31"/>
      <c r="Z47" s="31"/>
    </row>
    <row r="48" spans="1:26" x14ac:dyDescent="0.25">
      <c r="A48" s="31"/>
      <c r="B48" s="37"/>
      <c r="C48" s="46" t="s">
        <v>92</v>
      </c>
      <c r="D48" s="39"/>
      <c r="E48" s="39"/>
      <c r="F48" s="39"/>
      <c r="G48" s="39"/>
      <c r="H48" s="39"/>
      <c r="I48" s="42"/>
      <c r="J48" s="39"/>
      <c r="K48" s="39"/>
      <c r="L48" s="52">
        <v>1</v>
      </c>
      <c r="M48" s="39"/>
      <c r="N48" s="63">
        <f>+'Valoración Datos'!$L$43</f>
        <v>0</v>
      </c>
      <c r="O48" s="39"/>
      <c r="P48" s="182">
        <v>20</v>
      </c>
      <c r="Q48" s="40"/>
      <c r="R48" s="31"/>
      <c r="S48" s="31"/>
      <c r="T48" s="31"/>
      <c r="U48" s="31"/>
      <c r="V48" s="31"/>
      <c r="W48" s="31"/>
      <c r="X48" s="31"/>
      <c r="Y48" s="31"/>
      <c r="Z48" s="31"/>
    </row>
    <row r="49" spans="1:26" x14ac:dyDescent="0.25">
      <c r="A49" s="31"/>
      <c r="B49" s="37"/>
      <c r="C49" s="41" t="s">
        <v>94</v>
      </c>
      <c r="D49" s="39"/>
      <c r="E49" s="39"/>
      <c r="F49" s="63">
        <f>+'Valoración Datos'!H43</f>
        <v>0</v>
      </c>
      <c r="G49" s="39"/>
      <c r="H49" s="182">
        <v>25</v>
      </c>
      <c r="I49" s="42"/>
      <c r="J49" s="39"/>
      <c r="K49" s="39"/>
      <c r="L49" s="52">
        <v>2</v>
      </c>
      <c r="M49" s="39"/>
      <c r="N49" s="64">
        <f>+'Valoración Datos'!$M$43</f>
        <v>0</v>
      </c>
      <c r="O49" s="39"/>
      <c r="P49" s="182">
        <v>40</v>
      </c>
      <c r="Q49" s="40"/>
      <c r="R49" s="31"/>
      <c r="S49" s="31"/>
      <c r="T49" s="31"/>
      <c r="U49" s="31"/>
      <c r="V49" s="31"/>
      <c r="W49" s="31"/>
      <c r="X49" s="31"/>
      <c r="Y49" s="31"/>
      <c r="Z49" s="31"/>
    </row>
    <row r="50" spans="1:26" x14ac:dyDescent="0.25">
      <c r="A50" s="31"/>
      <c r="B50" s="37"/>
      <c r="C50" s="41" t="s">
        <v>96</v>
      </c>
      <c r="D50" s="39"/>
      <c r="E50" s="39"/>
      <c r="F50" s="64">
        <f>+'Valoración Datos'!H44</f>
        <v>0</v>
      </c>
      <c r="G50" s="39"/>
      <c r="H50" s="182">
        <v>50</v>
      </c>
      <c r="I50" s="42"/>
      <c r="J50" s="39"/>
      <c r="K50" s="39"/>
      <c r="L50" s="52">
        <v>3</v>
      </c>
      <c r="M50" s="39"/>
      <c r="N50" s="64">
        <f>+'Valoración Datos'!$N$43</f>
        <v>0</v>
      </c>
      <c r="O50" s="39"/>
      <c r="P50" s="182">
        <v>60</v>
      </c>
      <c r="Q50" s="40"/>
      <c r="R50" s="31"/>
      <c r="S50" s="31"/>
      <c r="T50" s="31"/>
      <c r="U50" s="31"/>
      <c r="V50" s="31"/>
      <c r="W50" s="31"/>
      <c r="X50" s="31"/>
      <c r="Y50" s="31"/>
      <c r="Z50" s="31"/>
    </row>
    <row r="51" spans="1:26" x14ac:dyDescent="0.25">
      <c r="A51" s="31"/>
      <c r="B51" s="37"/>
      <c r="C51" s="41" t="s">
        <v>98</v>
      </c>
      <c r="D51" s="39"/>
      <c r="E51" s="39"/>
      <c r="F51" s="65">
        <f>+'Valoración Datos'!H45</f>
        <v>0</v>
      </c>
      <c r="G51" s="39"/>
      <c r="H51" s="182">
        <v>75</v>
      </c>
      <c r="I51" s="42"/>
      <c r="J51" s="39"/>
      <c r="K51" s="39"/>
      <c r="L51" s="52">
        <v>4</v>
      </c>
      <c r="M51" s="39"/>
      <c r="N51" s="64" t="str">
        <f>+'Valoración Datos'!$O$43</f>
        <v>X</v>
      </c>
      <c r="O51" s="39"/>
      <c r="P51" s="182">
        <v>80</v>
      </c>
      <c r="Q51" s="40"/>
      <c r="R51" s="31"/>
      <c r="S51" s="31"/>
      <c r="T51" s="31"/>
      <c r="U51" s="31"/>
      <c r="V51" s="31"/>
      <c r="W51" s="31"/>
      <c r="X51" s="31"/>
      <c r="Y51" s="31"/>
      <c r="Z51" s="31"/>
    </row>
    <row r="52" spans="1:26" x14ac:dyDescent="0.25">
      <c r="A52" s="31"/>
      <c r="B52" s="37"/>
      <c r="C52" s="46" t="s">
        <v>6</v>
      </c>
      <c r="D52" s="39"/>
      <c r="E52" s="39"/>
      <c r="F52" s="66"/>
      <c r="G52" s="39"/>
      <c r="H52" s="66"/>
      <c r="I52" s="42"/>
      <c r="J52" s="39"/>
      <c r="K52" s="39"/>
      <c r="L52" s="52">
        <v>5</v>
      </c>
      <c r="M52" s="39"/>
      <c r="N52" s="65">
        <f>+'Valoración Datos'!$P$43</f>
        <v>0</v>
      </c>
      <c r="O52" s="39"/>
      <c r="P52" s="182">
        <v>100</v>
      </c>
      <c r="Q52" s="40"/>
      <c r="R52" s="31"/>
      <c r="S52" s="31"/>
      <c r="T52" s="31"/>
      <c r="U52" s="31"/>
      <c r="V52" s="31"/>
      <c r="W52" s="31"/>
      <c r="X52" s="31"/>
      <c r="Y52" s="31"/>
      <c r="Z52" s="31"/>
    </row>
    <row r="53" spans="1:26" x14ac:dyDescent="0.25">
      <c r="A53" s="31"/>
      <c r="B53" s="37"/>
      <c r="C53" s="41" t="s">
        <v>101</v>
      </c>
      <c r="D53" s="39"/>
      <c r="E53" s="39"/>
      <c r="F53" s="63">
        <f>+'Valoración Datos'!H47</f>
        <v>0</v>
      </c>
      <c r="G53" s="39"/>
      <c r="H53" s="182">
        <v>100</v>
      </c>
      <c r="I53" s="42"/>
      <c r="J53" s="39"/>
      <c r="K53" s="39"/>
      <c r="L53" s="39"/>
      <c r="M53" s="39"/>
      <c r="N53" s="39"/>
      <c r="O53" s="39"/>
      <c r="P53" s="39"/>
      <c r="Q53" s="40"/>
      <c r="R53" s="31"/>
      <c r="S53" s="31"/>
      <c r="T53" s="31"/>
      <c r="U53" s="31"/>
      <c r="V53" s="31"/>
      <c r="W53" s="31"/>
      <c r="X53" s="31"/>
      <c r="Y53" s="31"/>
      <c r="Z53" s="31"/>
    </row>
    <row r="54" spans="1:26" x14ac:dyDescent="0.25">
      <c r="A54" s="31"/>
      <c r="B54" s="37"/>
      <c r="C54" s="41" t="s">
        <v>103</v>
      </c>
      <c r="D54" s="39"/>
      <c r="E54" s="39"/>
      <c r="F54" s="64" t="str">
        <f>+'Valoración Datos'!H48</f>
        <v>X</v>
      </c>
      <c r="G54" s="39"/>
      <c r="H54" s="182">
        <v>125</v>
      </c>
      <c r="I54" s="42"/>
      <c r="J54" s="39"/>
      <c r="K54" s="39"/>
      <c r="L54" s="39"/>
      <c r="M54" s="39"/>
      <c r="N54" s="39"/>
      <c r="O54" s="39"/>
      <c r="P54" s="39"/>
      <c r="Q54" s="40"/>
      <c r="R54" s="31"/>
      <c r="S54" s="31"/>
      <c r="T54" s="31"/>
      <c r="U54" s="31"/>
      <c r="V54" s="31"/>
      <c r="W54" s="31"/>
      <c r="X54" s="31"/>
      <c r="Y54" s="31"/>
      <c r="Z54" s="31"/>
    </row>
    <row r="55" spans="1:26" x14ac:dyDescent="0.25">
      <c r="A55" s="31"/>
      <c r="B55" s="37"/>
      <c r="C55" s="41" t="s">
        <v>104</v>
      </c>
      <c r="D55" s="39"/>
      <c r="E55" s="39"/>
      <c r="F55" s="64">
        <f>+'Valoración Datos'!H49</f>
        <v>0</v>
      </c>
      <c r="G55" s="39"/>
      <c r="H55" s="182">
        <v>150</v>
      </c>
      <c r="I55" s="42"/>
      <c r="J55" s="39"/>
      <c r="K55" s="39"/>
      <c r="L55" s="39"/>
      <c r="M55" s="39"/>
      <c r="N55" s="39"/>
      <c r="O55" s="39"/>
      <c r="P55" s="39"/>
      <c r="Q55" s="40"/>
      <c r="R55" s="31"/>
      <c r="S55" s="31"/>
      <c r="T55" s="31"/>
      <c r="U55" s="31"/>
      <c r="V55" s="31"/>
      <c r="W55" s="31"/>
      <c r="X55" s="31"/>
      <c r="Y55" s="31"/>
      <c r="Z55" s="31"/>
    </row>
    <row r="56" spans="1:26" x14ac:dyDescent="0.25">
      <c r="A56" s="31"/>
      <c r="B56" s="37"/>
      <c r="C56" s="41" t="s">
        <v>106</v>
      </c>
      <c r="D56" s="39"/>
      <c r="E56" s="39"/>
      <c r="F56" s="65">
        <f>+'Valoración Datos'!H50</f>
        <v>0</v>
      </c>
      <c r="G56" s="39"/>
      <c r="H56" s="182">
        <v>175</v>
      </c>
      <c r="I56" s="42"/>
      <c r="J56" s="39"/>
      <c r="K56" s="39"/>
      <c r="L56" s="39"/>
      <c r="M56" s="39"/>
      <c r="N56" s="39"/>
      <c r="O56" s="39"/>
      <c r="P56" s="39"/>
      <c r="Q56" s="40"/>
      <c r="R56" s="31"/>
      <c r="S56" s="31"/>
      <c r="T56" s="31"/>
      <c r="U56" s="31"/>
      <c r="V56" s="31"/>
      <c r="W56" s="31"/>
      <c r="X56" s="31"/>
      <c r="Y56" s="31"/>
      <c r="Z56" s="31"/>
    </row>
    <row r="57" spans="1:26" x14ac:dyDescent="0.25">
      <c r="A57" s="31"/>
      <c r="B57" s="37"/>
      <c r="C57" s="46" t="s">
        <v>108</v>
      </c>
      <c r="D57" s="39"/>
      <c r="E57" s="39"/>
      <c r="F57" s="66"/>
      <c r="G57" s="39"/>
      <c r="H57" s="66"/>
      <c r="I57" s="42"/>
      <c r="J57" s="39"/>
      <c r="K57" s="39"/>
      <c r="L57" s="39"/>
      <c r="M57" s="39"/>
      <c r="N57" s="39"/>
      <c r="O57" s="39"/>
      <c r="P57" s="39"/>
      <c r="Q57" s="40"/>
      <c r="R57" s="31"/>
      <c r="S57" s="31"/>
      <c r="T57" s="31"/>
      <c r="U57" s="31"/>
      <c r="V57" s="31"/>
      <c r="W57" s="31"/>
      <c r="X57" s="31"/>
      <c r="Y57" s="31"/>
      <c r="Z57" s="31"/>
    </row>
    <row r="58" spans="1:26" x14ac:dyDescent="0.25">
      <c r="A58" s="31"/>
      <c r="B58" s="37"/>
      <c r="C58" s="41" t="s">
        <v>110</v>
      </c>
      <c r="D58" s="39"/>
      <c r="E58" s="39"/>
      <c r="F58" s="67">
        <f>+'Valoración Datos'!H52</f>
        <v>0</v>
      </c>
      <c r="G58" s="39"/>
      <c r="H58" s="182">
        <v>200</v>
      </c>
      <c r="I58" s="42"/>
      <c r="J58" s="39"/>
      <c r="K58" s="39"/>
      <c r="L58" s="39"/>
      <c r="M58" s="39"/>
      <c r="N58" s="39"/>
      <c r="O58" s="39"/>
      <c r="P58" s="39"/>
      <c r="Q58" s="40"/>
      <c r="R58" s="31"/>
      <c r="S58" s="31"/>
      <c r="T58" s="31"/>
      <c r="U58" s="31"/>
      <c r="V58" s="31"/>
      <c r="W58" s="31"/>
      <c r="X58" s="31"/>
      <c r="Y58" s="31"/>
      <c r="Z58" s="31"/>
    </row>
    <row r="59" spans="1:26" ht="15.75" thickBot="1" x14ac:dyDescent="0.3">
      <c r="A59" s="31"/>
      <c r="B59" s="53"/>
      <c r="C59" s="54"/>
      <c r="D59" s="54"/>
      <c r="E59" s="54"/>
      <c r="F59" s="54"/>
      <c r="G59" s="54"/>
      <c r="H59" s="54"/>
      <c r="I59" s="59"/>
      <c r="J59" s="54"/>
      <c r="K59" s="54"/>
      <c r="L59" s="54"/>
      <c r="M59" s="54"/>
      <c r="N59" s="54"/>
      <c r="O59" s="54"/>
      <c r="P59" s="54"/>
      <c r="Q59" s="56"/>
      <c r="R59" s="31"/>
      <c r="S59" s="31"/>
      <c r="T59" s="31"/>
      <c r="U59" s="31"/>
      <c r="V59" s="31"/>
      <c r="W59" s="31"/>
      <c r="X59" s="31"/>
      <c r="Y59" s="31"/>
      <c r="Z59" s="31"/>
    </row>
    <row r="60" spans="1:26" ht="15.75" hidden="1" thickBot="1" x14ac:dyDescent="0.3">
      <c r="A60" s="31"/>
      <c r="B60" s="80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2"/>
      <c r="R60" s="31"/>
      <c r="S60" s="32"/>
      <c r="T60" s="32"/>
      <c r="U60" s="32"/>
      <c r="V60" s="32"/>
      <c r="W60" s="32"/>
      <c r="X60" s="31"/>
      <c r="Y60" s="31"/>
      <c r="Z60" s="31"/>
    </row>
    <row r="61" spans="1:26" x14ac:dyDescent="0.25">
      <c r="A61" s="31"/>
      <c r="B61" s="159"/>
      <c r="C61" s="494" t="s">
        <v>129</v>
      </c>
      <c r="D61" s="494"/>
      <c r="E61" s="494"/>
      <c r="F61" s="494"/>
      <c r="G61" s="494"/>
      <c r="H61" s="494"/>
      <c r="I61" s="494"/>
      <c r="J61" s="494"/>
      <c r="K61" s="494"/>
      <c r="L61" s="494"/>
      <c r="M61" s="494"/>
      <c r="N61" s="494"/>
      <c r="O61" s="494"/>
      <c r="P61" s="494"/>
      <c r="Q61" s="160"/>
      <c r="R61" s="31"/>
      <c r="S61" s="32"/>
      <c r="T61" s="32"/>
      <c r="U61" s="32"/>
      <c r="V61" s="32"/>
      <c r="W61" s="32"/>
      <c r="X61" s="31"/>
      <c r="Y61" s="31"/>
      <c r="Z61" s="31"/>
    </row>
    <row r="62" spans="1:26" x14ac:dyDescent="0.25">
      <c r="A62" s="31"/>
      <c r="B62" s="37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40"/>
      <c r="R62" s="31"/>
      <c r="S62" s="32"/>
      <c r="T62" s="32"/>
      <c r="U62" s="32"/>
      <c r="V62" s="32"/>
      <c r="W62" s="32"/>
      <c r="X62" s="31"/>
      <c r="Y62" s="31"/>
      <c r="Z62" s="31"/>
    </row>
    <row r="63" spans="1:26" x14ac:dyDescent="0.25">
      <c r="A63" s="31"/>
      <c r="B63" s="37"/>
      <c r="C63" s="181" t="s">
        <v>130</v>
      </c>
      <c r="D63" s="530">
        <f>+'Base de Datos'!G32</f>
        <v>755</v>
      </c>
      <c r="E63" s="531"/>
      <c r="F63" s="39"/>
      <c r="G63" s="532" t="s">
        <v>119</v>
      </c>
      <c r="H63" s="532"/>
      <c r="I63" s="533">
        <f>+'Base de Datos'!H33</f>
        <v>10</v>
      </c>
      <c r="J63" s="534"/>
      <c r="K63" s="181" t="s">
        <v>131</v>
      </c>
      <c r="L63" s="533" t="str">
        <f>+'Base de Datos'!G33</f>
        <v>Servidor Público 4</v>
      </c>
      <c r="M63" s="535"/>
      <c r="N63" s="535"/>
      <c r="O63" s="535"/>
      <c r="P63" s="534"/>
      <c r="Q63" s="40"/>
      <c r="R63" s="31"/>
      <c r="S63" s="32"/>
      <c r="T63" s="32"/>
      <c r="U63" s="32"/>
      <c r="V63" s="32"/>
      <c r="W63" s="32"/>
      <c r="X63" s="31"/>
      <c r="Y63" s="31"/>
      <c r="Z63" s="31"/>
    </row>
    <row r="64" spans="1:26" ht="15.75" thickBot="1" x14ac:dyDescent="0.3">
      <c r="A64" s="31"/>
      <c r="B64" s="53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6"/>
      <c r="R64" s="31"/>
      <c r="S64" s="32"/>
      <c r="T64" s="32"/>
      <c r="U64" s="32"/>
      <c r="V64" s="32"/>
      <c r="W64" s="32"/>
      <c r="X64" s="31"/>
      <c r="Y64" s="31"/>
      <c r="Z64" s="31"/>
    </row>
    <row r="65" spans="1:26" ht="15.75" thickBot="1" x14ac:dyDescent="0.3">
      <c r="A65" s="31"/>
      <c r="B65" s="80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2"/>
      <c r="R65" s="31"/>
      <c r="S65" s="32"/>
      <c r="T65" s="32"/>
      <c r="U65" s="32"/>
      <c r="V65" s="32"/>
      <c r="W65" s="32"/>
      <c r="X65" s="31"/>
      <c r="Y65" s="31"/>
      <c r="Z65" s="31"/>
    </row>
    <row r="66" spans="1:26" x14ac:dyDescent="0.25">
      <c r="A66" s="31"/>
      <c r="B66" s="159"/>
      <c r="C66" s="494" t="s">
        <v>132</v>
      </c>
      <c r="D66" s="494"/>
      <c r="E66" s="494"/>
      <c r="F66" s="494"/>
      <c r="G66" s="494"/>
      <c r="H66" s="494"/>
      <c r="I66" s="494"/>
      <c r="J66" s="494"/>
      <c r="K66" s="494"/>
      <c r="L66" s="494"/>
      <c r="M66" s="494"/>
      <c r="N66" s="494"/>
      <c r="O66" s="494"/>
      <c r="P66" s="494"/>
      <c r="Q66" s="160"/>
      <c r="R66" s="31"/>
      <c r="S66" s="32"/>
      <c r="T66" s="32"/>
      <c r="U66" s="32"/>
      <c r="V66" s="32"/>
      <c r="W66" s="32"/>
      <c r="X66" s="31"/>
      <c r="Y66" s="31"/>
      <c r="Z66" s="31"/>
    </row>
    <row r="67" spans="1:26" x14ac:dyDescent="0.25">
      <c r="A67" s="31"/>
      <c r="B67" s="37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40"/>
      <c r="R67" s="31"/>
      <c r="S67" s="32"/>
      <c r="T67" s="32"/>
      <c r="U67" s="32"/>
      <c r="V67" s="32"/>
      <c r="W67" s="32"/>
      <c r="X67" s="31"/>
      <c r="Y67" s="31"/>
      <c r="Z67" s="31"/>
    </row>
    <row r="68" spans="1:26" x14ac:dyDescent="0.25">
      <c r="A68" s="31"/>
      <c r="B68" s="37"/>
      <c r="C68" s="69" t="s">
        <v>81</v>
      </c>
      <c r="D68" s="523" t="s">
        <v>187</v>
      </c>
      <c r="E68" s="524"/>
      <c r="F68" s="524"/>
      <c r="G68" s="524"/>
      <c r="H68" s="525"/>
      <c r="I68" s="39"/>
      <c r="J68" s="39"/>
      <c r="K68" s="39"/>
      <c r="L68" s="39"/>
      <c r="M68" s="39"/>
      <c r="N68" s="39"/>
      <c r="O68" s="39"/>
      <c r="P68" s="39"/>
      <c r="Q68" s="40"/>
      <c r="R68" s="31"/>
      <c r="S68" s="32"/>
      <c r="T68" s="32"/>
      <c r="U68" s="32"/>
      <c r="V68" s="32"/>
      <c r="W68" s="32"/>
      <c r="X68" s="31"/>
      <c r="Y68" s="31"/>
      <c r="Z68" s="31"/>
    </row>
    <row r="69" spans="1:26" x14ac:dyDescent="0.25">
      <c r="A69" s="31"/>
      <c r="B69" s="37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40"/>
      <c r="R69" s="31"/>
      <c r="S69" s="32"/>
      <c r="T69" s="32"/>
      <c r="U69" s="32"/>
      <c r="V69" s="32"/>
      <c r="W69" s="32"/>
      <c r="X69" s="31"/>
      <c r="Y69" s="31"/>
      <c r="Z69" s="31"/>
    </row>
    <row r="70" spans="1:26" x14ac:dyDescent="0.25">
      <c r="A70" s="31"/>
      <c r="B70" s="37"/>
      <c r="C70" s="526"/>
      <c r="D70" s="527"/>
      <c r="E70" s="527"/>
      <c r="F70" s="527"/>
      <c r="G70" s="527"/>
      <c r="H70" s="527"/>
      <c r="I70" s="527"/>
      <c r="J70" s="527"/>
      <c r="K70" s="527"/>
      <c r="L70" s="527"/>
      <c r="M70" s="527"/>
      <c r="N70" s="527"/>
      <c r="O70" s="527"/>
      <c r="P70" s="528"/>
      <c r="Q70" s="40"/>
      <c r="R70" s="31"/>
      <c r="S70" s="70"/>
      <c r="T70" s="32"/>
      <c r="U70" s="32"/>
      <c r="V70" s="32"/>
      <c r="W70" s="32"/>
      <c r="X70" s="31"/>
      <c r="Y70" s="31"/>
      <c r="Z70" s="31"/>
    </row>
    <row r="71" spans="1:26" ht="26.25" customHeight="1" x14ac:dyDescent="0.25">
      <c r="A71" s="71"/>
      <c r="B71" s="72"/>
      <c r="C71" s="529" t="s">
        <v>133</v>
      </c>
      <c r="D71" s="529"/>
      <c r="E71" s="529" t="s">
        <v>134</v>
      </c>
      <c r="F71" s="529"/>
      <c r="G71" s="529"/>
      <c r="H71" s="529"/>
      <c r="I71" s="529"/>
      <c r="J71" s="529"/>
      <c r="K71" s="529"/>
      <c r="L71" s="529" t="s">
        <v>135</v>
      </c>
      <c r="M71" s="529"/>
      <c r="N71" s="529"/>
      <c r="O71" s="529"/>
      <c r="P71" s="529"/>
      <c r="Q71" s="73"/>
      <c r="R71" s="71"/>
      <c r="S71" s="71"/>
      <c r="T71" s="71"/>
      <c r="U71" s="71"/>
      <c r="V71" s="32"/>
      <c r="W71" s="32"/>
      <c r="X71" s="71"/>
      <c r="Y71" s="71"/>
      <c r="Z71" s="71"/>
    </row>
    <row r="72" spans="1:26" ht="15.75" thickBot="1" x14ac:dyDescent="0.3">
      <c r="A72" s="31"/>
      <c r="B72" s="53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6"/>
      <c r="R72" s="31"/>
      <c r="S72" s="32"/>
      <c r="T72" s="32"/>
      <c r="U72" s="32"/>
      <c r="V72" s="71"/>
      <c r="W72" s="32"/>
      <c r="X72" s="31"/>
      <c r="Y72" s="31"/>
      <c r="Z72" s="31"/>
    </row>
    <row r="73" spans="1:26" x14ac:dyDescent="0.25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522"/>
      <c r="L73" s="522"/>
      <c r="M73" s="522"/>
      <c r="N73" s="522"/>
      <c r="O73" s="522"/>
      <c r="P73" s="522"/>
      <c r="Q73" s="31"/>
      <c r="R73" s="31"/>
      <c r="S73" s="32"/>
      <c r="T73" s="32"/>
      <c r="U73" s="32"/>
      <c r="V73" s="32"/>
      <c r="W73" s="71"/>
      <c r="X73" s="31"/>
      <c r="Y73" s="31"/>
      <c r="Z73" s="31"/>
    </row>
  </sheetData>
  <sheetProtection algorithmName="SHA-512" hashValue="MSDNMMulbpFvmuYNQ6kYSUd9A2STNOeuRfUIrlySB25EIbyg6pT+xm5uEY+h5MzGYcmOC/Iyx9Ta2V0PMFkwiA==" saltValue="0mL2EQmkxWGbYcwsKmFntw==" spinCount="100000" sheet="1" objects="1" scenarios="1"/>
  <mergeCells count="28">
    <mergeCell ref="B7:C7"/>
    <mergeCell ref="D7:K7"/>
    <mergeCell ref="M7:P7"/>
    <mergeCell ref="B2:C2"/>
    <mergeCell ref="D2:M2"/>
    <mergeCell ref="N2:Q2"/>
    <mergeCell ref="C4:P4"/>
    <mergeCell ref="B5:C5"/>
    <mergeCell ref="D5:P5"/>
    <mergeCell ref="B6:C6"/>
    <mergeCell ref="D6:P6"/>
    <mergeCell ref="C9:P9"/>
    <mergeCell ref="C34:P34"/>
    <mergeCell ref="C44:P44"/>
    <mergeCell ref="C61:P61"/>
    <mergeCell ref="D63:E63"/>
    <mergeCell ref="G63:H63"/>
    <mergeCell ref="I63:J63"/>
    <mergeCell ref="L63:P63"/>
    <mergeCell ref="K73:P73"/>
    <mergeCell ref="C66:P66"/>
    <mergeCell ref="D68:H68"/>
    <mergeCell ref="C70:D70"/>
    <mergeCell ref="E70:K70"/>
    <mergeCell ref="L70:P70"/>
    <mergeCell ref="C71:D71"/>
    <mergeCell ref="E71:K71"/>
    <mergeCell ref="L71:P71"/>
  </mergeCells>
  <conditionalFormatting sqref="D68:H68">
    <cfRule type="cellIs" dxfId="11" priority="15" stopIfTrue="1" operator="greaterThan">
      <formula>0</formula>
    </cfRule>
  </conditionalFormatting>
  <conditionalFormatting sqref="D5:P5">
    <cfRule type="cellIs" dxfId="10" priority="11" stopIfTrue="1" operator="equal">
      <formula>0</formula>
    </cfRule>
  </conditionalFormatting>
  <conditionalFormatting sqref="D6:P6">
    <cfRule type="cellIs" dxfId="9" priority="10" stopIfTrue="1" operator="equal">
      <formula>0</formula>
    </cfRule>
  </conditionalFormatting>
  <conditionalFormatting sqref="M7:P7">
    <cfRule type="cellIs" dxfId="8" priority="9" stopIfTrue="1" operator="equal">
      <formula>0</formula>
    </cfRule>
  </conditionalFormatting>
  <conditionalFormatting sqref="F13:F19">
    <cfRule type="cellIs" dxfId="7" priority="7" stopIfTrue="1" operator="greaterThan">
      <formula>0</formula>
    </cfRule>
    <cfRule type="cellIs" dxfId="6" priority="8" stopIfTrue="1" operator="equal">
      <formula>0</formula>
    </cfRule>
  </conditionalFormatting>
  <conditionalFormatting sqref="F21:F23 F27:F31 N14:N16 N18:N21 N23 N27:N31 F37:F41 N37:N41 F49:F51 F53:F56 F58 N48:N52">
    <cfRule type="cellIs" dxfId="5" priority="5" stopIfTrue="1" operator="greaterThan">
      <formula>0</formula>
    </cfRule>
    <cfRule type="cellIs" dxfId="4" priority="6" stopIfTrue="1" operator="equal">
      <formula>0</formula>
    </cfRule>
  </conditionalFormatting>
  <conditionalFormatting sqref="D63:E63 L63:P63">
    <cfRule type="cellIs" dxfId="3" priority="3" stopIfTrue="1" operator="greaterThan">
      <formula>0</formula>
    </cfRule>
    <cfRule type="cellIs" dxfId="2" priority="4" stopIfTrue="1" operator="equal">
      <formula>0</formula>
    </cfRule>
  </conditionalFormatting>
  <conditionalFormatting sqref="I63:J63">
    <cfRule type="cellIs" dxfId="1" priority="1" stopIfTrue="1" operator="greaterThan">
      <formula>0</formula>
    </cfRule>
    <cfRule type="cellIs" dxfId="0" priority="2" stopIfTrue="1" operator="equal">
      <formula>0</formula>
    </cfRule>
  </conditionalFormatting>
  <pageMargins left="0.70866141732283472" right="0.11811023622047245" top="0.74803149606299213" bottom="0.74803149606299213" header="0.31496062992125984" footer="0.31496062992125984"/>
  <pageSetup paperSize="9" scale="7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J37"/>
  <sheetViews>
    <sheetView workbookViewId="0">
      <selection activeCell="G26" sqref="G26"/>
    </sheetView>
  </sheetViews>
  <sheetFormatPr baseColWidth="10" defaultRowHeight="15" x14ac:dyDescent="0.25"/>
  <cols>
    <col min="3" max="3" width="14.140625" bestFit="1" customWidth="1"/>
    <col min="4" max="4" width="34.5703125" bestFit="1" customWidth="1"/>
    <col min="6" max="6" width="22.7109375" bestFit="1" customWidth="1"/>
    <col min="7" max="7" width="24.28515625" customWidth="1"/>
  </cols>
  <sheetData>
    <row r="2" spans="3:10" ht="15.75" thickBot="1" x14ac:dyDescent="0.3"/>
    <row r="3" spans="3:10" ht="15.75" thickBot="1" x14ac:dyDescent="0.3">
      <c r="C3" t="s">
        <v>146</v>
      </c>
      <c r="D3" t="s">
        <v>149</v>
      </c>
      <c r="F3" s="545" t="s">
        <v>157</v>
      </c>
      <c r="G3" s="546"/>
      <c r="H3" s="546"/>
      <c r="I3" s="546"/>
      <c r="J3" s="547"/>
    </row>
    <row r="4" spans="3:10" x14ac:dyDescent="0.25">
      <c r="C4" t="s">
        <v>147</v>
      </c>
      <c r="D4" t="s">
        <v>150</v>
      </c>
      <c r="F4" s="550" t="s">
        <v>158</v>
      </c>
      <c r="G4" s="548" t="s">
        <v>119</v>
      </c>
      <c r="H4" s="552" t="s">
        <v>159</v>
      </c>
      <c r="I4" s="553"/>
      <c r="J4" s="554"/>
    </row>
    <row r="5" spans="3:10" x14ac:dyDescent="0.25">
      <c r="C5" t="s">
        <v>122</v>
      </c>
      <c r="D5" t="s">
        <v>151</v>
      </c>
      <c r="F5" s="551"/>
      <c r="G5" s="549"/>
      <c r="H5" s="103" t="s">
        <v>160</v>
      </c>
      <c r="I5" s="103" t="s">
        <v>161</v>
      </c>
      <c r="J5" s="555"/>
    </row>
    <row r="6" spans="3:10" x14ac:dyDescent="0.25">
      <c r="C6" t="s">
        <v>148</v>
      </c>
      <c r="D6" t="s">
        <v>152</v>
      </c>
      <c r="F6" s="105" t="s">
        <v>190</v>
      </c>
      <c r="G6" s="104">
        <v>1</v>
      </c>
      <c r="H6" s="106">
        <v>153</v>
      </c>
      <c r="I6" s="107">
        <v>213</v>
      </c>
      <c r="J6" s="185"/>
    </row>
    <row r="7" spans="3:10" x14ac:dyDescent="0.25">
      <c r="D7" t="s">
        <v>153</v>
      </c>
      <c r="F7" s="105" t="s">
        <v>191</v>
      </c>
      <c r="G7" s="108">
        <v>2</v>
      </c>
      <c r="H7" s="110">
        <v>214</v>
      </c>
      <c r="I7" s="110">
        <v>273</v>
      </c>
      <c r="J7" s="186"/>
    </row>
    <row r="8" spans="3:10" x14ac:dyDescent="0.25">
      <c r="D8" t="s">
        <v>154</v>
      </c>
      <c r="F8" s="109" t="s">
        <v>192</v>
      </c>
      <c r="G8" s="108">
        <v>3</v>
      </c>
      <c r="H8" s="110">
        <v>274</v>
      </c>
      <c r="I8" s="110">
        <v>334</v>
      </c>
      <c r="J8" s="186"/>
    </row>
    <row r="9" spans="3:10" x14ac:dyDescent="0.25">
      <c r="D9" t="s">
        <v>155</v>
      </c>
      <c r="F9" s="109" t="s">
        <v>193</v>
      </c>
      <c r="G9" s="108">
        <v>4</v>
      </c>
      <c r="H9" s="110">
        <v>335</v>
      </c>
      <c r="I9" s="110">
        <v>394</v>
      </c>
      <c r="J9" s="186"/>
    </row>
    <row r="10" spans="3:10" x14ac:dyDescent="0.25">
      <c r="D10" t="s">
        <v>156</v>
      </c>
      <c r="F10" s="109" t="s">
        <v>194</v>
      </c>
      <c r="G10" s="108">
        <v>5</v>
      </c>
      <c r="H10" s="110">
        <v>395</v>
      </c>
      <c r="I10" s="110">
        <v>455</v>
      </c>
      <c r="J10" s="186"/>
    </row>
    <row r="11" spans="3:10" x14ac:dyDescent="0.25">
      <c r="F11" s="109" t="s">
        <v>195</v>
      </c>
      <c r="G11" s="108">
        <v>6</v>
      </c>
      <c r="H11" s="110">
        <v>456</v>
      </c>
      <c r="I11" s="110">
        <v>516</v>
      </c>
      <c r="J11" s="186"/>
    </row>
    <row r="12" spans="3:10" x14ac:dyDescent="0.25">
      <c r="F12" s="109" t="s">
        <v>196</v>
      </c>
      <c r="G12" s="108">
        <v>7</v>
      </c>
      <c r="H12" s="110">
        <v>517</v>
      </c>
      <c r="I12" s="110">
        <v>576</v>
      </c>
      <c r="J12" s="186"/>
    </row>
    <row r="13" spans="3:10" x14ac:dyDescent="0.25">
      <c r="F13" s="109" t="s">
        <v>197</v>
      </c>
      <c r="G13" s="108">
        <v>8</v>
      </c>
      <c r="H13" s="110">
        <v>577</v>
      </c>
      <c r="I13" s="110">
        <v>637</v>
      </c>
      <c r="J13" s="186"/>
    </row>
    <row r="14" spans="3:10" x14ac:dyDescent="0.25">
      <c r="F14" s="109" t="s">
        <v>198</v>
      </c>
      <c r="G14" s="108">
        <v>9</v>
      </c>
      <c r="H14" s="110">
        <v>638</v>
      </c>
      <c r="I14" s="110">
        <v>697</v>
      </c>
      <c r="J14" s="186"/>
    </row>
    <row r="15" spans="3:10" x14ac:dyDescent="0.25">
      <c r="F15" s="109" t="s">
        <v>199</v>
      </c>
      <c r="G15" s="108">
        <v>10</v>
      </c>
      <c r="H15" s="110">
        <v>698</v>
      </c>
      <c r="I15" s="110">
        <v>758</v>
      </c>
      <c r="J15" s="186"/>
    </row>
    <row r="16" spans="3:10" x14ac:dyDescent="0.25">
      <c r="F16" s="109" t="s">
        <v>200</v>
      </c>
      <c r="G16" s="108">
        <v>11</v>
      </c>
      <c r="H16" s="110">
        <v>759</v>
      </c>
      <c r="I16" s="110">
        <v>819</v>
      </c>
      <c r="J16" s="186"/>
    </row>
    <row r="17" spans="6:10" x14ac:dyDescent="0.25">
      <c r="F17" s="109" t="s">
        <v>201</v>
      </c>
      <c r="G17" s="108">
        <v>12</v>
      </c>
      <c r="H17" s="110">
        <v>820</v>
      </c>
      <c r="I17" s="110">
        <v>879</v>
      </c>
      <c r="J17" s="186"/>
    </row>
    <row r="18" spans="6:10" x14ac:dyDescent="0.25">
      <c r="F18" s="109" t="s">
        <v>202</v>
      </c>
      <c r="G18" s="108">
        <v>13</v>
      </c>
      <c r="H18" s="110">
        <v>880</v>
      </c>
      <c r="I18" s="110">
        <v>940</v>
      </c>
      <c r="J18" s="186"/>
    </row>
    <row r="19" spans="6:10" ht="15.75" thickBot="1" x14ac:dyDescent="0.3">
      <c r="F19" s="112" t="s">
        <v>203</v>
      </c>
      <c r="G19" s="111">
        <v>14</v>
      </c>
      <c r="H19" s="113">
        <v>941</v>
      </c>
      <c r="I19" s="113">
        <v>1000</v>
      </c>
      <c r="J19" s="187"/>
    </row>
    <row r="20" spans="6:10" x14ac:dyDescent="0.25">
      <c r="F20" s="114"/>
      <c r="G20" s="115"/>
      <c r="H20" s="114"/>
      <c r="I20" s="114"/>
      <c r="J20" s="32"/>
    </row>
    <row r="21" spans="6:10" ht="15.75" thickBot="1" x14ac:dyDescent="0.3">
      <c r="F21" s="114"/>
      <c r="G21" s="115"/>
      <c r="H21" s="114"/>
      <c r="I21" s="114"/>
      <c r="J21" s="32"/>
    </row>
    <row r="22" spans="6:10" x14ac:dyDescent="0.25">
      <c r="F22" s="542" t="s">
        <v>162</v>
      </c>
      <c r="G22" s="543"/>
      <c r="H22" s="544"/>
      <c r="I22" s="31"/>
      <c r="J22" s="31"/>
    </row>
    <row r="23" spans="6:10" x14ac:dyDescent="0.25">
      <c r="F23" s="116" t="s">
        <v>163</v>
      </c>
      <c r="G23" s="117">
        <f>+IF('Valoración Clasificación'!F13&gt;0,'Valoración Clasificación'!H13,IF('Valoración Clasificación'!F14&gt;0,'Valoración Clasificación'!H14,IF('Valoración Clasificación'!F15&gt;0,'Valoración Clasificación'!H15,IF('Valoración Clasificación'!F16&gt;0,'Valoración Clasificación'!H16,IF('Valoración Clasificación'!F17&gt;0,'Valoración Clasificación'!H17,IF('Valoración Clasificación'!F18&gt;0,'Valoración Clasificación'!H18,IF('Valoración Clasificación'!F19&gt;0,'Valoración Clasificación'!H19)))))))</f>
        <v>140</v>
      </c>
      <c r="H23" s="118"/>
      <c r="I23" s="31"/>
      <c r="J23" s="31"/>
    </row>
    <row r="24" spans="6:10" x14ac:dyDescent="0.25">
      <c r="F24" s="119"/>
      <c r="G24" s="120">
        <f>+IF('Valoración Clasificación'!F21&gt;0,'Valoración Clasificación'!H21,IF('Valoración Clasificación'!F22&gt;0,'Valoración Clasificación'!H22,IF('Valoración Clasificación'!F23&gt;0,'Valoración Clasificación'!H23,)))</f>
        <v>0</v>
      </c>
      <c r="H24" s="121">
        <f>G24+G23</f>
        <v>140</v>
      </c>
      <c r="I24" s="31"/>
      <c r="J24" s="31"/>
    </row>
    <row r="25" spans="6:10" x14ac:dyDescent="0.25">
      <c r="F25" s="119" t="s">
        <v>164</v>
      </c>
      <c r="G25" s="120">
        <f>+IF('Valoración Clasificación'!N14&gt;0,'Valoración Clasificación'!P14,IF('Valoración Clasificación'!N15&gt;0,'Valoración Clasificación'!P15,IF('Valoración Clasificación'!N16&gt;0,'Valoración Clasificación'!P16,IF('Valoración Clasificación'!N18&gt;0,'Valoración Clasificación'!P18,IF('Valoración Clasificación'!N19&gt;0,'Valoración Clasificación'!P19,IF('Valoración Clasificación'!N20&gt;0,'Valoración Clasificación'!P20,IF('Valoración Clasificación'!N21&gt;0,'Valoración Clasificación'!P21,IF('Valoración Clasificación'!N23&gt;0,'Valoración Clasificación'!P23))))))))</f>
        <v>70</v>
      </c>
      <c r="H25" s="121"/>
      <c r="I25" s="31"/>
      <c r="J25" s="31"/>
    </row>
    <row r="26" spans="6:10" x14ac:dyDescent="0.25">
      <c r="F26" s="119" t="s">
        <v>165</v>
      </c>
      <c r="G26" s="120">
        <f>+IF('Valoración Clasificación'!F27&gt;0,'Valoración Clasificación'!H27,IF('Valoración Clasificación'!F28&gt;0,'Valoración Clasificación'!H28,IF('Valoración Clasificación'!F29&gt;0,'Valoración Clasificación'!H29,IF('Valoración Clasificación'!F30&gt;0,'Valoración Clasificación'!H30,IF('Valoración Clasificación'!F31&gt;0,'Valoración Clasificación'!H31)))))</f>
        <v>100</v>
      </c>
      <c r="H26" s="121"/>
      <c r="I26" s="31"/>
      <c r="J26" s="31"/>
    </row>
    <row r="27" spans="6:10" x14ac:dyDescent="0.25">
      <c r="F27" s="119" t="s">
        <v>166</v>
      </c>
      <c r="G27" s="120">
        <f>+IF('Valoración Clasificación'!N27&gt;0,'Valoración Clasificación'!P27,IF('Valoración Clasificación'!N28&gt;0,'Valoración Clasificación'!P28,IF('Valoración Clasificación'!N29&gt;0,'Valoración Clasificación'!P29,IF('Valoración Clasificación'!N30&gt;0,'Valoración Clasificación'!P30,IF('Valoración Clasificación'!N31&gt;0,'Valoración Clasificación'!P31)))))</f>
        <v>80</v>
      </c>
      <c r="H27" s="121"/>
      <c r="I27" s="31"/>
      <c r="J27" s="31"/>
    </row>
    <row r="28" spans="6:10" x14ac:dyDescent="0.25">
      <c r="F28" s="119" t="s">
        <v>167</v>
      </c>
      <c r="G28" s="120">
        <f>+IF('Valoración Clasificación'!F37&gt;0,'Valoración Clasificación'!H37,IF('Valoración Clasificación'!F38&gt;0,'Valoración Clasificación'!H38,IF('Valoración Clasificación'!F39&gt;0,'Valoración Clasificación'!H39,IF('Valoración Clasificación'!F40&gt;0,'Valoración Clasificación'!H40,IF('Valoración Clasificación'!F41&gt;0,'Valoración Clasificación'!H41)))))</f>
        <v>80</v>
      </c>
      <c r="H28" s="121"/>
      <c r="I28" s="31"/>
      <c r="J28" s="31"/>
    </row>
    <row r="29" spans="6:10" x14ac:dyDescent="0.25">
      <c r="F29" s="119" t="s">
        <v>168</v>
      </c>
      <c r="G29" s="120">
        <f>+IF('Valoración Clasificación'!N37&gt;0,'Valoración Clasificación'!P37,IF('Valoración Clasificación'!N38&gt;0,'Valoración Clasificación'!P38,IF('Valoración Clasificación'!N39&gt;0,'Valoración Clasificación'!P39,IF('Valoración Clasificación'!N40&gt;0,'Valoración Clasificación'!P40,IF('Valoración Clasificación'!N41&gt;0,'Valoración Clasificación'!P41)))))</f>
        <v>80</v>
      </c>
      <c r="H29" s="121"/>
      <c r="I29" s="31"/>
      <c r="J29" s="31"/>
    </row>
    <row r="30" spans="6:10" x14ac:dyDescent="0.25">
      <c r="F30" s="119" t="s">
        <v>169</v>
      </c>
      <c r="G30" s="120">
        <f>+IF('Valoración Clasificación'!F49&gt;0,'Valoración Clasificación'!H49,IF('Valoración Clasificación'!F50&gt;0,'Valoración Clasificación'!H50,IF('Valoración Clasificación'!F51&gt;0,'Valoración Clasificación'!H51,IF('Valoración Clasificación'!F53&gt;0,'Valoración Clasificación'!H53,IF('Valoración Clasificación'!F54&gt;0,'Valoración Clasificación'!H54,IF('Valoración Clasificación'!F55&gt;0,'Valoración Clasificación'!H55,IF('Valoración Clasificación'!F56&gt;0,'Valoración Clasificación'!H56,IF('Valoración Clasificación'!F58&gt;0,'Valoración Clasificación'!H58))))))))</f>
        <v>125</v>
      </c>
      <c r="H30" s="121"/>
      <c r="I30" s="31"/>
      <c r="J30" s="31"/>
    </row>
    <row r="31" spans="6:10" x14ac:dyDescent="0.25">
      <c r="F31" s="119" t="s">
        <v>170</v>
      </c>
      <c r="G31" s="120">
        <f>+IF('Valoración Clasificación'!N48&gt;0,'Valoración Clasificación'!P48,IF('Valoración Clasificación'!N49&gt;0,'Valoración Clasificación'!P49,IF('Valoración Clasificación'!N50&gt;0,'Valoración Clasificación'!P50,IF('Valoración Clasificación'!N51&gt;0,'Valoración Clasificación'!P51,IF('Valoración Clasificación'!N52&gt;0,'Valoración Clasificación'!P52)))))</f>
        <v>80</v>
      </c>
      <c r="H31" s="121"/>
      <c r="I31" s="31"/>
      <c r="J31" s="31"/>
    </row>
    <row r="32" spans="6:10" x14ac:dyDescent="0.25">
      <c r="F32" s="119"/>
      <c r="G32" s="122">
        <f>SUM(G23:G31)</f>
        <v>755</v>
      </c>
      <c r="H32" s="121"/>
      <c r="I32" s="31"/>
      <c r="J32" s="31"/>
    </row>
    <row r="33" spans="6:10" x14ac:dyDescent="0.25">
      <c r="F33" s="119" t="s">
        <v>171</v>
      </c>
      <c r="G33" s="120" t="str">
        <f>IF(G32&lt;153,0,IF(G32&lt;H7,F6,IF(G32&lt;H8,F7,IF(G32&lt;H9,F8,IF(G32&lt;H10,F9,IF(G32&lt;H11,F10,IF(G32&lt;H12,F11,G34)))))))</f>
        <v>Servidor Público 4</v>
      </c>
      <c r="H33" s="121">
        <f>IFERROR(VLOOKUP(G33,$F$6:$J$19,2,0),"")</f>
        <v>10</v>
      </c>
      <c r="I33" s="31"/>
      <c r="J33" s="31"/>
    </row>
    <row r="34" spans="6:10" x14ac:dyDescent="0.25">
      <c r="F34" s="119" t="s">
        <v>172</v>
      </c>
      <c r="G34" s="120" t="str">
        <f>IF(G32&lt;H12,"",IF(G32&lt;H13,F12,IF(G32&lt;H14,F13,IF(G32&lt;H15,F14,IF(G32&lt;H16,F15,IF(G32&lt;H17,F16,IF(G32&lt;H18,F17,G35)))))))</f>
        <v>Servidor Público 4</v>
      </c>
      <c r="H34" s="121">
        <f t="shared" ref="H34:H35" si="0">IFERROR(VLOOKUP(G34,$F$6:$J$19,2,0),"")</f>
        <v>10</v>
      </c>
      <c r="I34" s="31"/>
      <c r="J34" s="31"/>
    </row>
    <row r="35" spans="6:10" ht="15.75" thickBot="1" x14ac:dyDescent="0.3">
      <c r="F35" s="123" t="s">
        <v>173</v>
      </c>
      <c r="G35" s="124" t="str">
        <f>IF(G32&lt;H18,"",IF(G32&lt;H19,F18,IF(G32&lt;=I19,F19,"error")))</f>
        <v/>
      </c>
      <c r="H35" s="130" t="str">
        <f t="shared" si="0"/>
        <v/>
      </c>
      <c r="I35" s="31"/>
      <c r="J35" s="31"/>
    </row>
    <row r="36" spans="6:10" x14ac:dyDescent="0.25">
      <c r="F36" s="32"/>
      <c r="G36" s="32"/>
      <c r="H36" s="32"/>
      <c r="I36" s="31"/>
      <c r="J36" s="31"/>
    </row>
    <row r="37" spans="6:10" x14ac:dyDescent="0.25">
      <c r="F37" s="32"/>
      <c r="G37" s="32"/>
      <c r="H37" s="32"/>
      <c r="I37" s="31"/>
      <c r="J37" s="31"/>
    </row>
  </sheetData>
  <sheetProtection algorithmName="SHA-512" hashValue="aDv3zJgbk2vNkxf2j4aZIuE3KsNKgCD1aripb0jjK+yDG4NT1vxGiIJ+oV8dMZ10Qn1S2oIYdcrMVK2k2ZUP0A==" saltValue="5GBXv9HZ4e/GV8raMvrQYw==" spinCount="100000" sheet="1" objects="1" scenarios="1"/>
  <mergeCells count="6">
    <mergeCell ref="F22:H22"/>
    <mergeCell ref="F3:J3"/>
    <mergeCell ref="G4:G5"/>
    <mergeCell ref="F4:F5"/>
    <mergeCell ref="H4:I4"/>
    <mergeCell ref="J4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Nomina 2016</vt:lpstr>
      <vt:lpstr>Descripcion 1</vt:lpstr>
      <vt:lpstr>Descripción 2</vt:lpstr>
      <vt:lpstr>Valoración Datos</vt:lpstr>
      <vt:lpstr>Valoración Clasificación</vt:lpstr>
      <vt:lpstr>Base de Datos</vt:lpstr>
      <vt:lpstr>'Descripcion 1'!Área_de_impresión</vt:lpstr>
      <vt:lpstr>'Valoración Clasificación'!Área_de_impresión</vt:lpstr>
      <vt:lpstr>'Valoración Datos'!Área_de_impresión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Marchan</dc:creator>
  <cp:lastModifiedBy>Carlos Marchan</cp:lastModifiedBy>
  <cp:lastPrinted>2015-12-30T18:38:42Z</cp:lastPrinted>
  <dcterms:created xsi:type="dcterms:W3CDTF">2015-09-01T13:10:33Z</dcterms:created>
  <dcterms:modified xsi:type="dcterms:W3CDTF">2016-03-04T14:01:39Z</dcterms:modified>
</cp:coreProperties>
</file>